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Marija\Documents\FINANCIJSKA IZVJEŠĆA\2025\I-XII. 2025\"/>
    </mc:Choice>
  </mc:AlternateContent>
  <bookViews>
    <workbookView xWindow="0" yWindow="0" windowWidth="21555" windowHeight="805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F341" i="9" s="1"/>
  <c r="B341" i="9" s="1"/>
  <c r="L341" i="9"/>
  <c r="E341" i="9"/>
  <c r="H340" i="9"/>
  <c r="G340" i="9"/>
  <c r="F340" i="9"/>
  <c r="F339" i="9"/>
  <c r="F338" i="9"/>
  <c r="F337" i="9"/>
  <c r="F336" i="9"/>
  <c r="H335" i="9"/>
  <c r="G335" i="9"/>
  <c r="F335" i="9"/>
  <c r="F334" i="9"/>
  <c r="H333" i="9"/>
  <c r="G333" i="9"/>
  <c r="E333" i="9" s="1"/>
  <c r="B333" i="9" s="1"/>
  <c r="F333" i="9"/>
  <c r="H332" i="9"/>
  <c r="G332" i="9"/>
  <c r="F332" i="9"/>
  <c r="H331" i="9"/>
  <c r="E331" i="9" s="1"/>
  <c r="B331" i="9" s="1"/>
  <c r="G331" i="9"/>
  <c r="F331" i="9"/>
  <c r="H330" i="9"/>
  <c r="G330" i="9"/>
  <c r="F330" i="9"/>
  <c r="E330" i="9"/>
  <c r="B330" i="9" s="1"/>
  <c r="H329" i="9"/>
  <c r="G329" i="9"/>
  <c r="F329" i="9"/>
  <c r="H328" i="9"/>
  <c r="G328" i="9"/>
  <c r="F328" i="9"/>
  <c r="H327" i="9"/>
  <c r="G327" i="9"/>
  <c r="F327" i="9"/>
  <c r="H326" i="9"/>
  <c r="G326" i="9"/>
  <c r="F326" i="9"/>
  <c r="H325" i="9"/>
  <c r="G325" i="9"/>
  <c r="E325" i="9" s="1"/>
  <c r="B325" i="9" s="1"/>
  <c r="F325" i="9"/>
  <c r="H324" i="9"/>
  <c r="G324" i="9"/>
  <c r="F324" i="9"/>
  <c r="H323" i="9"/>
  <c r="E323" i="9" s="1"/>
  <c r="B323" i="9" s="1"/>
  <c r="G323" i="9"/>
  <c r="F323" i="9"/>
  <c r="H322" i="9"/>
  <c r="G322" i="9"/>
  <c r="F322" i="9"/>
  <c r="H321" i="9"/>
  <c r="G321" i="9"/>
  <c r="E321" i="9" s="1"/>
  <c r="B321" i="9" s="1"/>
  <c r="F321" i="9"/>
  <c r="H320" i="9"/>
  <c r="G320" i="9"/>
  <c r="F320" i="9"/>
  <c r="H319" i="9"/>
  <c r="E319" i="9" s="1"/>
  <c r="B319" i="9" s="1"/>
  <c r="G319" i="9"/>
  <c r="F319" i="9"/>
  <c r="H318" i="9"/>
  <c r="G318" i="9"/>
  <c r="F318" i="9"/>
  <c r="E318" i="9"/>
  <c r="B318" i="9" s="1"/>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G305" i="9"/>
  <c r="F305" i="9"/>
  <c r="E305" i="9"/>
  <c r="B305" i="9" s="1"/>
  <c r="H304" i="9"/>
  <c r="E304" i="9" s="1"/>
  <c r="G304" i="9"/>
  <c r="F304" i="9"/>
  <c r="H303" i="9"/>
  <c r="G303" i="9"/>
  <c r="F303" i="9"/>
  <c r="F302" i="9"/>
  <c r="F301" i="9"/>
  <c r="F300" i="9"/>
  <c r="F298" i="9" s="1"/>
  <c r="F299" i="9"/>
  <c r="F297" i="9"/>
  <c r="L296" i="9"/>
  <c r="F296" i="9" s="1"/>
  <c r="H296" i="9"/>
  <c r="F295" i="9"/>
  <c r="I294" i="9"/>
  <c r="E294" i="9" s="1"/>
  <c r="H294" i="9"/>
  <c r="F294" i="9"/>
  <c r="E293" i="9"/>
  <c r="M292" i="9"/>
  <c r="L292" i="9"/>
  <c r="F292" i="9"/>
  <c r="B292" i="9" s="1"/>
  <c r="E292" i="9"/>
  <c r="M291" i="9"/>
  <c r="L291" i="9"/>
  <c r="E291" i="9"/>
  <c r="M290" i="9"/>
  <c r="F290" i="9" s="1"/>
  <c r="L290" i="9"/>
  <c r="E290" i="9"/>
  <c r="B290" i="9" s="1"/>
  <c r="M289" i="9"/>
  <c r="L289" i="9"/>
  <c r="F289" i="9"/>
  <c r="E289" i="9"/>
  <c r="M288" i="9"/>
  <c r="L288" i="9"/>
  <c r="F288" i="9"/>
  <c r="B288" i="9" s="1"/>
  <c r="E288" i="9"/>
  <c r="M287" i="9"/>
  <c r="L287" i="9"/>
  <c r="E287" i="9"/>
  <c r="M286" i="9"/>
  <c r="F286" i="9" s="1"/>
  <c r="L286" i="9"/>
  <c r="E286" i="9"/>
  <c r="B286" i="9" s="1"/>
  <c r="M285" i="9"/>
  <c r="L285" i="9"/>
  <c r="F285" i="9"/>
  <c r="E285" i="9"/>
  <c r="M284" i="9"/>
  <c r="L284" i="9"/>
  <c r="F284" i="9"/>
  <c r="B284" i="9" s="1"/>
  <c r="E284" i="9"/>
  <c r="M283" i="9"/>
  <c r="L283" i="9"/>
  <c r="E283" i="9"/>
  <c r="M282" i="9"/>
  <c r="F282" i="9" s="1"/>
  <c r="L282" i="9"/>
  <c r="E282" i="9"/>
  <c r="B282" i="9" s="1"/>
  <c r="M281" i="9"/>
  <c r="L281" i="9"/>
  <c r="F281" i="9"/>
  <c r="E281" i="9"/>
  <c r="M280" i="9"/>
  <c r="L280" i="9"/>
  <c r="F280" i="9"/>
  <c r="B280" i="9" s="1"/>
  <c r="E280" i="9"/>
  <c r="M279" i="9"/>
  <c r="L279" i="9"/>
  <c r="E279" i="9"/>
  <c r="M278" i="9"/>
  <c r="F278" i="9" s="1"/>
  <c r="L278" i="9"/>
  <c r="E278" i="9"/>
  <c r="B278" i="9" s="1"/>
  <c r="M277" i="9"/>
  <c r="L277" i="9"/>
  <c r="F277" i="9"/>
  <c r="E277" i="9"/>
  <c r="M276" i="9"/>
  <c r="L276" i="9"/>
  <c r="F276" i="9"/>
  <c r="B276" i="9" s="1"/>
  <c r="E276" i="9"/>
  <c r="M275" i="9"/>
  <c r="L275" i="9"/>
  <c r="E275" i="9"/>
  <c r="M274" i="9"/>
  <c r="F274" i="9" s="1"/>
  <c r="L274" i="9"/>
  <c r="E274" i="9"/>
  <c r="B274" i="9" s="1"/>
  <c r="M273" i="9"/>
  <c r="L273" i="9"/>
  <c r="F273" i="9"/>
  <c r="E273" i="9"/>
  <c r="M272" i="9"/>
  <c r="L272" i="9"/>
  <c r="F272" i="9"/>
  <c r="B272" i="9" s="1"/>
  <c r="E272" i="9"/>
  <c r="M271" i="9"/>
  <c r="L271" i="9"/>
  <c r="E271" i="9"/>
  <c r="M270" i="9"/>
  <c r="F270" i="9" s="1"/>
  <c r="L270" i="9"/>
  <c r="E270" i="9"/>
  <c r="B270" i="9" s="1"/>
  <c r="M269" i="9"/>
  <c r="L269" i="9"/>
  <c r="F269" i="9"/>
  <c r="E269" i="9"/>
  <c r="M268" i="9"/>
  <c r="L268" i="9"/>
  <c r="F268" i="9"/>
  <c r="B268" i="9" s="1"/>
  <c r="E268" i="9"/>
  <c r="M267" i="9"/>
  <c r="L267" i="9"/>
  <c r="E267" i="9"/>
  <c r="M266" i="9"/>
  <c r="F266" i="9" s="1"/>
  <c r="L266" i="9"/>
  <c r="E266" i="9"/>
  <c r="B266" i="9" s="1"/>
  <c r="M265" i="9"/>
  <c r="L265" i="9"/>
  <c r="F265" i="9"/>
  <c r="E265" i="9"/>
  <c r="M264" i="9"/>
  <c r="L264" i="9"/>
  <c r="F264" i="9"/>
  <c r="B264" i="9" s="1"/>
  <c r="E264" i="9"/>
  <c r="M263" i="9"/>
  <c r="L263" i="9"/>
  <c r="E263" i="9"/>
  <c r="M262" i="9"/>
  <c r="F262" i="9" s="1"/>
  <c r="L262" i="9"/>
  <c r="E262" i="9"/>
  <c r="B262" i="9" s="1"/>
  <c r="M261" i="9"/>
  <c r="L261" i="9"/>
  <c r="F261" i="9"/>
  <c r="E261" i="9"/>
  <c r="M260" i="9"/>
  <c r="L260" i="9"/>
  <c r="F260" i="9"/>
  <c r="B260" i="9" s="1"/>
  <c r="E260" i="9"/>
  <c r="M259" i="9"/>
  <c r="L259" i="9"/>
  <c r="E259" i="9"/>
  <c r="M258" i="9"/>
  <c r="F258" i="9" s="1"/>
  <c r="L258" i="9"/>
  <c r="E258" i="9"/>
  <c r="B258" i="9" s="1"/>
  <c r="M257" i="9"/>
  <c r="L257" i="9"/>
  <c r="F257" i="9"/>
  <c r="E257" i="9"/>
  <c r="M256" i="9"/>
  <c r="L256" i="9"/>
  <c r="F256" i="9"/>
  <c r="B256" i="9" s="1"/>
  <c r="E256" i="9"/>
  <c r="M255" i="9"/>
  <c r="L255" i="9"/>
  <c r="E255" i="9"/>
  <c r="M254" i="9"/>
  <c r="F254" i="9" s="1"/>
  <c r="L254" i="9"/>
  <c r="E254" i="9"/>
  <c r="B254" i="9" s="1"/>
  <c r="M253" i="9"/>
  <c r="L253" i="9"/>
  <c r="F253" i="9"/>
  <c r="E253" i="9"/>
  <c r="M252" i="9"/>
  <c r="L252" i="9"/>
  <c r="F252" i="9"/>
  <c r="B252" i="9" s="1"/>
  <c r="E252" i="9"/>
  <c r="M251" i="9"/>
  <c r="L251" i="9"/>
  <c r="E251" i="9"/>
  <c r="M250" i="9"/>
  <c r="F250" i="9" s="1"/>
  <c r="L250" i="9"/>
  <c r="E250" i="9"/>
  <c r="B250" i="9" s="1"/>
  <c r="M249" i="9"/>
  <c r="L249" i="9"/>
  <c r="F249" i="9"/>
  <c r="E249" i="9"/>
  <c r="M248" i="9"/>
  <c r="L248" i="9"/>
  <c r="F248" i="9"/>
  <c r="B248" i="9" s="1"/>
  <c r="E248" i="9"/>
  <c r="M247" i="9"/>
  <c r="L247" i="9"/>
  <c r="E247" i="9"/>
  <c r="M246" i="9"/>
  <c r="F246" i="9" s="1"/>
  <c r="L246" i="9"/>
  <c r="E246" i="9"/>
  <c r="B246" i="9" s="1"/>
  <c r="M245" i="9"/>
  <c r="L245" i="9"/>
  <c r="F245" i="9"/>
  <c r="E245" i="9"/>
  <c r="M244" i="9"/>
  <c r="F244" i="9" s="1"/>
  <c r="B244" i="9" s="1"/>
  <c r="L244" i="9"/>
  <c r="E244" i="9"/>
  <c r="M243" i="9"/>
  <c r="L243" i="9"/>
  <c r="E243" i="9"/>
  <c r="M242" i="9"/>
  <c r="F242" i="9" s="1"/>
  <c r="L242" i="9"/>
  <c r="E242" i="9"/>
  <c r="M241" i="9"/>
  <c r="L241" i="9"/>
  <c r="F241" i="9"/>
  <c r="E241" i="9"/>
  <c r="M240" i="9"/>
  <c r="L240" i="9"/>
  <c r="F240" i="9"/>
  <c r="B240" i="9" s="1"/>
  <c r="E240" i="9"/>
  <c r="M239" i="9"/>
  <c r="L239" i="9"/>
  <c r="E239" i="9"/>
  <c r="M238" i="9"/>
  <c r="F238" i="9" s="1"/>
  <c r="L238" i="9"/>
  <c r="E238" i="9"/>
  <c r="M237" i="9"/>
  <c r="F237" i="9" s="1"/>
  <c r="L237" i="9"/>
  <c r="E237" i="9"/>
  <c r="M236" i="9"/>
  <c r="L236" i="9"/>
  <c r="E236" i="9"/>
  <c r="M235" i="9"/>
  <c r="L235" i="9"/>
  <c r="F235" i="9" s="1"/>
  <c r="B235" i="9" s="1"/>
  <c r="E235" i="9"/>
  <c r="M234" i="9"/>
  <c r="F234" i="9" s="1"/>
  <c r="L234" i="9"/>
  <c r="E234" i="9"/>
  <c r="B234" i="9" s="1"/>
  <c r="M233" i="9"/>
  <c r="L233" i="9"/>
  <c r="F233" i="9"/>
  <c r="E233" i="9"/>
  <c r="M232" i="9"/>
  <c r="L232" i="9"/>
  <c r="F232" i="9"/>
  <c r="B232" i="9" s="1"/>
  <c r="E232" i="9"/>
  <c r="M231" i="9"/>
  <c r="L231" i="9"/>
  <c r="F231" i="9" s="1"/>
  <c r="B231" i="9" s="1"/>
  <c r="E231" i="9"/>
  <c r="M230" i="9"/>
  <c r="F230" i="9" s="1"/>
  <c r="L230" i="9"/>
  <c r="E230" i="9"/>
  <c r="B230" i="9" s="1"/>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B170" i="9" s="1"/>
  <c r="F170" i="9"/>
  <c r="H169" i="9"/>
  <c r="G169" i="9"/>
  <c r="E169" i="9" s="1"/>
  <c r="B169" i="9" s="1"/>
  <c r="F169" i="9"/>
  <c r="H168" i="9"/>
  <c r="E168" i="9" s="1"/>
  <c r="B168" i="9" s="1"/>
  <c r="G168" i="9"/>
  <c r="F168" i="9"/>
  <c r="H167" i="9"/>
  <c r="G167" i="9"/>
  <c r="F167" i="9"/>
  <c r="E167" i="9"/>
  <c r="B167" i="9" s="1"/>
  <c r="H166" i="9"/>
  <c r="G166" i="9"/>
  <c r="E166" i="9" s="1"/>
  <c r="B166" i="9" s="1"/>
  <c r="F166" i="9"/>
  <c r="H165" i="9"/>
  <c r="G165" i="9"/>
  <c r="E165" i="9" s="1"/>
  <c r="B165" i="9" s="1"/>
  <c r="F165" i="9"/>
  <c r="H164" i="9"/>
  <c r="G164" i="9"/>
  <c r="E164" i="9" s="1"/>
  <c r="B164" i="9" s="1"/>
  <c r="F164" i="9"/>
  <c r="H163" i="9"/>
  <c r="G163" i="9"/>
  <c r="F163" i="9"/>
  <c r="E163" i="9"/>
  <c r="B163" i="9" s="1"/>
  <c r="H162" i="9"/>
  <c r="G162" i="9"/>
  <c r="E162" i="9" s="1"/>
  <c r="B162" i="9" s="1"/>
  <c r="F162" i="9"/>
  <c r="H161" i="9"/>
  <c r="G161" i="9"/>
  <c r="F161" i="9"/>
  <c r="E161" i="9"/>
  <c r="B161" i="9" s="1"/>
  <c r="H160" i="9"/>
  <c r="E160" i="9" s="1"/>
  <c r="B160" i="9" s="1"/>
  <c r="G160" i="9"/>
  <c r="F160" i="9"/>
  <c r="H159" i="9"/>
  <c r="G159" i="9"/>
  <c r="F159" i="9"/>
  <c r="E159" i="9"/>
  <c r="B159" i="9" s="1"/>
  <c r="H158" i="9"/>
  <c r="E158" i="9" s="1"/>
  <c r="B158" i="9" s="1"/>
  <c r="G158" i="9"/>
  <c r="F158" i="9"/>
  <c r="H157" i="9"/>
  <c r="G157" i="9"/>
  <c r="E157" i="9" s="1"/>
  <c r="B157" i="9" s="1"/>
  <c r="F157" i="9"/>
  <c r="F156" i="9"/>
  <c r="H155" i="9"/>
  <c r="G155" i="9"/>
  <c r="E155" i="9" s="1"/>
  <c r="B155" i="9" s="1"/>
  <c r="F155" i="9"/>
  <c r="H154" i="9"/>
  <c r="E154" i="9" s="1"/>
  <c r="B154" i="9" s="1"/>
  <c r="G154" i="9"/>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E146" i="9" s="1"/>
  <c r="B146" i="9" s="1"/>
  <c r="G146" i="9"/>
  <c r="F146" i="9"/>
  <c r="H145" i="9"/>
  <c r="G145" i="9"/>
  <c r="E145" i="9" s="1"/>
  <c r="B145" i="9" s="1"/>
  <c r="F145" i="9"/>
  <c r="H144" i="9"/>
  <c r="E144" i="9" s="1"/>
  <c r="B144" i="9" s="1"/>
  <c r="G144" i="9"/>
  <c r="F144" i="9"/>
  <c r="H143" i="9"/>
  <c r="G143" i="9"/>
  <c r="F143" i="9"/>
  <c r="E143" i="9"/>
  <c r="B143" i="9" s="1"/>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E126" i="9" s="1"/>
  <c r="B126" i="9" s="1"/>
  <c r="G126" i="9"/>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G120" i="9"/>
  <c r="E120" i="9" s="1"/>
  <c r="B120" i="9" s="1"/>
  <c r="F120" i="9"/>
  <c r="H119" i="9"/>
  <c r="G119" i="9"/>
  <c r="F119" i="9"/>
  <c r="E119" i="9"/>
  <c r="B119" i="9" s="1"/>
  <c r="H118" i="9"/>
  <c r="G118" i="9"/>
  <c r="F118" i="9"/>
  <c r="E118" i="9"/>
  <c r="B118" i="9" s="1"/>
  <c r="H117" i="9"/>
  <c r="G117" i="9"/>
  <c r="E117" i="9" s="1"/>
  <c r="B117" i="9" s="1"/>
  <c r="F117" i="9"/>
  <c r="H116" i="9"/>
  <c r="G116" i="9"/>
  <c r="E116" i="9" s="1"/>
  <c r="B116" i="9" s="1"/>
  <c r="F116" i="9"/>
  <c r="H115" i="9"/>
  <c r="G115" i="9"/>
  <c r="F115" i="9"/>
  <c r="E115" i="9"/>
  <c r="B115" i="9" s="1"/>
  <c r="H114" i="9"/>
  <c r="E114" i="9" s="1"/>
  <c r="B114" i="9" s="1"/>
  <c r="G114" i="9"/>
  <c r="F114" i="9"/>
  <c r="H113" i="9"/>
  <c r="G113" i="9"/>
  <c r="E113" i="9" s="1"/>
  <c r="B113" i="9" s="1"/>
  <c r="F113" i="9"/>
  <c r="H112" i="9"/>
  <c r="E112" i="9" s="1"/>
  <c r="B112" i="9" s="1"/>
  <c r="G112" i="9"/>
  <c r="F112" i="9"/>
  <c r="H111" i="9"/>
  <c r="G111" i="9"/>
  <c r="F111" i="9"/>
  <c r="E111" i="9"/>
  <c r="B111" i="9" s="1"/>
  <c r="H110" i="9"/>
  <c r="E110" i="9" s="1"/>
  <c r="B110" i="9" s="1"/>
  <c r="G110" i="9"/>
  <c r="F110" i="9"/>
  <c r="H109" i="9"/>
  <c r="G109" i="9"/>
  <c r="E109" i="9" s="1"/>
  <c r="B109" i="9" s="1"/>
  <c r="F109" i="9"/>
  <c r="H108" i="9"/>
  <c r="G108" i="9"/>
  <c r="E108" i="9" s="1"/>
  <c r="B108" i="9" s="1"/>
  <c r="F108" i="9"/>
  <c r="H107" i="9"/>
  <c r="G107" i="9"/>
  <c r="F107" i="9"/>
  <c r="E107" i="9"/>
  <c r="B107" i="9" s="1"/>
  <c r="H106" i="9"/>
  <c r="G106" i="9"/>
  <c r="F106" i="9"/>
  <c r="E106" i="9"/>
  <c r="B106" i="9" s="1"/>
  <c r="H105" i="9"/>
  <c r="G105" i="9"/>
  <c r="E105" i="9" s="1"/>
  <c r="B105" i="9" s="1"/>
  <c r="F105" i="9"/>
  <c r="H104" i="9"/>
  <c r="G104" i="9"/>
  <c r="E104" i="9" s="1"/>
  <c r="B104" i="9" s="1"/>
  <c r="F104" i="9"/>
  <c r="H103" i="9"/>
  <c r="G103" i="9"/>
  <c r="F103" i="9"/>
  <c r="E103" i="9"/>
  <c r="B103" i="9" s="1"/>
  <c r="H102" i="9"/>
  <c r="E102" i="9" s="1"/>
  <c r="B102" i="9" s="1"/>
  <c r="G102" i="9"/>
  <c r="F102" i="9"/>
  <c r="H101" i="9"/>
  <c r="G101" i="9"/>
  <c r="E101" i="9" s="1"/>
  <c r="B101" i="9" s="1"/>
  <c r="F101" i="9"/>
  <c r="H100" i="9"/>
  <c r="G100" i="9"/>
  <c r="E100" i="9" s="1"/>
  <c r="B100" i="9" s="1"/>
  <c r="F100" i="9"/>
  <c r="H99" i="9"/>
  <c r="G99" i="9"/>
  <c r="F99" i="9"/>
  <c r="E99" i="9"/>
  <c r="B99" i="9" s="1"/>
  <c r="H98" i="9"/>
  <c r="G98" i="9"/>
  <c r="F98" i="9"/>
  <c r="E98" i="9"/>
  <c r="B98" i="9" s="1"/>
  <c r="H97" i="9"/>
  <c r="G97" i="9"/>
  <c r="E97" i="9" s="1"/>
  <c r="B97" i="9" s="1"/>
  <c r="F97" i="9"/>
  <c r="H96" i="9"/>
  <c r="G96" i="9"/>
  <c r="E96" i="9" s="1"/>
  <c r="B96" i="9" s="1"/>
  <c r="F96" i="9"/>
  <c r="H95" i="9"/>
  <c r="G95" i="9"/>
  <c r="F95" i="9"/>
  <c r="E95" i="9"/>
  <c r="B95" i="9" s="1"/>
  <c r="H94" i="9"/>
  <c r="E94" i="9" s="1"/>
  <c r="B94" i="9" s="1"/>
  <c r="G94" i="9"/>
  <c r="F94" i="9"/>
  <c r="H93" i="9"/>
  <c r="G93" i="9"/>
  <c r="E93" i="9" s="1"/>
  <c r="B93" i="9" s="1"/>
  <c r="F93" i="9"/>
  <c r="H92" i="9"/>
  <c r="G92" i="9"/>
  <c r="E92" i="9" s="1"/>
  <c r="B92" i="9" s="1"/>
  <c r="F92" i="9"/>
  <c r="H91" i="9"/>
  <c r="G91" i="9"/>
  <c r="F91" i="9"/>
  <c r="E91" i="9"/>
  <c r="B91" i="9" s="1"/>
  <c r="H90" i="9"/>
  <c r="E90" i="9" s="1"/>
  <c r="B90" i="9" s="1"/>
  <c r="G90" i="9"/>
  <c r="F90" i="9"/>
  <c r="H89" i="9"/>
  <c r="G89" i="9"/>
  <c r="E89" i="9" s="1"/>
  <c r="B89" i="9" s="1"/>
  <c r="F89" i="9"/>
  <c r="H88" i="9"/>
  <c r="G88" i="9"/>
  <c r="E88" i="9" s="1"/>
  <c r="B88" i="9" s="1"/>
  <c r="F88" i="9"/>
  <c r="H87" i="9"/>
  <c r="G87" i="9"/>
  <c r="F87" i="9"/>
  <c r="E87" i="9"/>
  <c r="B87" i="9" s="1"/>
  <c r="H86" i="9"/>
  <c r="G86" i="9"/>
  <c r="F86" i="9"/>
  <c r="E86" i="9"/>
  <c r="B86" i="9" s="1"/>
  <c r="H85" i="9"/>
  <c r="G85" i="9"/>
  <c r="E85" i="9" s="1"/>
  <c r="B85" i="9" s="1"/>
  <c r="F85" i="9"/>
  <c r="H84" i="9"/>
  <c r="G84" i="9"/>
  <c r="E84" i="9" s="1"/>
  <c r="B84" i="9" s="1"/>
  <c r="F84" i="9"/>
  <c r="H83" i="9"/>
  <c r="G83" i="9"/>
  <c r="E83" i="9" s="1"/>
  <c r="B83" i="9" s="1"/>
  <c r="F83" i="9"/>
  <c r="H82" i="9"/>
  <c r="E82" i="9" s="1"/>
  <c r="B82" i="9" s="1"/>
  <c r="G82" i="9"/>
  <c r="F82" i="9"/>
  <c r="H81" i="9"/>
  <c r="G81" i="9"/>
  <c r="F81" i="9"/>
  <c r="H80" i="9"/>
  <c r="G80" i="9"/>
  <c r="E80" i="9" s="1"/>
  <c r="B80" i="9" s="1"/>
  <c r="F80" i="9"/>
  <c r="H79" i="9"/>
  <c r="G79" i="9"/>
  <c r="F79" i="9"/>
  <c r="E79" i="9"/>
  <c r="B79" i="9" s="1"/>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F57" i="9"/>
  <c r="H56" i="9"/>
  <c r="E56" i="9" s="1"/>
  <c r="B56" i="9" s="1"/>
  <c r="G56" i="9"/>
  <c r="F56" i="9"/>
  <c r="H55" i="9"/>
  <c r="E55" i="9" s="1"/>
  <c r="B55" i="9" s="1"/>
  <c r="G55" i="9"/>
  <c r="F55" i="9"/>
  <c r="H54" i="9"/>
  <c r="G54" i="9"/>
  <c r="E54" i="9" s="1"/>
  <c r="B54" i="9" s="1"/>
  <c r="F54" i="9"/>
  <c r="H53" i="9"/>
  <c r="G53" i="9"/>
  <c r="E53" i="9" s="1"/>
  <c r="B53" i="9" s="1"/>
  <c r="F53" i="9"/>
  <c r="H52" i="9"/>
  <c r="G52" i="9"/>
  <c r="E52" i="9" s="1"/>
  <c r="B52" i="9" s="1"/>
  <c r="F52" i="9"/>
  <c r="H51" i="9"/>
  <c r="E51" i="9" s="1"/>
  <c r="B51" i="9" s="1"/>
  <c r="G51" i="9"/>
  <c r="F51" i="9"/>
  <c r="H50" i="9"/>
  <c r="G50" i="9"/>
  <c r="F50" i="9"/>
  <c r="E50" i="9"/>
  <c r="B50" i="9" s="1"/>
  <c r="H49" i="9"/>
  <c r="G49" i="9"/>
  <c r="F49" i="9"/>
  <c r="H48" i="9"/>
  <c r="G48" i="9"/>
  <c r="F48" i="9"/>
  <c r="H47" i="9"/>
  <c r="E47" i="9" s="1"/>
  <c r="B47" i="9" s="1"/>
  <c r="G47" i="9"/>
  <c r="F47" i="9"/>
  <c r="H46" i="9"/>
  <c r="E46" i="9" s="1"/>
  <c r="B46" i="9" s="1"/>
  <c r="G46" i="9"/>
  <c r="F46" i="9"/>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E33" i="9" s="1"/>
  <c r="B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E27" i="9" s="1"/>
  <c r="B27" i="9" s="1"/>
  <c r="G27" i="9"/>
  <c r="F27" i="9"/>
  <c r="H26" i="9"/>
  <c r="E26" i="9" s="1"/>
  <c r="B26" i="9" s="1"/>
  <c r="G26" i="9"/>
  <c r="F26" i="9"/>
  <c r="H25" i="9"/>
  <c r="G25" i="9"/>
  <c r="E25" i="9" s="1"/>
  <c r="B25" i="9" s="1"/>
  <c r="F25" i="9"/>
  <c r="F24" i="9"/>
  <c r="F4" i="9"/>
  <c r="O3" i="9"/>
  <c r="G296" i="9" s="1"/>
  <c r="I3" i="9"/>
  <c r="H3" i="9"/>
  <c r="G3" i="9"/>
  <c r="D104" i="8"/>
  <c r="C1681" i="1" s="1"/>
  <c r="D97" i="8"/>
  <c r="D92" i="8"/>
  <c r="D87" i="8"/>
  <c r="D82" i="8"/>
  <c r="D77" i="8"/>
  <c r="D72" i="8"/>
  <c r="D67" i="8"/>
  <c r="D62" i="8"/>
  <c r="D57" i="8"/>
  <c r="D51" i="8" s="1"/>
  <c r="D52" i="8"/>
  <c r="D46" i="8"/>
  <c r="D37" i="8"/>
  <c r="D27" i="8"/>
  <c r="D25" i="8" s="1"/>
  <c r="C1602" i="1" s="1"/>
  <c r="G1602" i="1" s="1"/>
  <c r="D18" i="8"/>
  <c r="D8" i="8"/>
  <c r="D6" i="8" s="1"/>
  <c r="C1583" i="1" s="1"/>
  <c r="H1583" i="1" s="1"/>
  <c r="E44" i="7"/>
  <c r="D44" i="7"/>
  <c r="E39" i="7"/>
  <c r="D39" i="7"/>
  <c r="D38" i="7" s="1"/>
  <c r="E38" i="7"/>
  <c r="E30" i="7"/>
  <c r="D30" i="7"/>
  <c r="E23" i="7"/>
  <c r="E22" i="7" s="1"/>
  <c r="I34" i="3" s="1"/>
  <c r="D23" i="7"/>
  <c r="D22" i="7" s="1"/>
  <c r="E14" i="7"/>
  <c r="D14" i="7"/>
  <c r="E7" i="7"/>
  <c r="E6" i="7" s="1"/>
  <c r="D1539" i="1" s="1"/>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E114"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8"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F259" i="5"/>
  <c r="F258" i="5"/>
  <c r="F257" i="5"/>
  <c r="E256" i="5"/>
  <c r="F256" i="5" s="1"/>
  <c r="D256"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F181" i="5" s="1"/>
  <c r="D181" i="5"/>
  <c r="F180" i="5"/>
  <c r="F179" i="5"/>
  <c r="E178" i="5"/>
  <c r="H336" i="9" s="1"/>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E82" i="5"/>
  <c r="F82" i="5" s="1"/>
  <c r="D82" i="5"/>
  <c r="F81" i="5"/>
  <c r="F80" i="5"/>
  <c r="F79" i="5"/>
  <c r="F78" i="5"/>
  <c r="F77" i="5"/>
  <c r="F76" i="5"/>
  <c r="E76" i="5"/>
  <c r="D76" i="5"/>
  <c r="F75" i="5"/>
  <c r="F74" i="5"/>
  <c r="F73" i="5"/>
  <c r="F72" i="5"/>
  <c r="F71" i="5"/>
  <c r="E71" i="5"/>
  <c r="E70" i="5" s="1"/>
  <c r="D1075" i="1" s="1"/>
  <c r="D71" i="5"/>
  <c r="D70" i="5"/>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E629" i="4" s="1"/>
  <c r="D636" i="4"/>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E571" i="4" s="1"/>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F536" i="4" s="1"/>
  <c r="F534" i="4"/>
  <c r="F533" i="4"/>
  <c r="E532" i="4"/>
  <c r="D532" i="4"/>
  <c r="F532" i="4" s="1"/>
  <c r="F531" i="4"/>
  <c r="F530" i="4"/>
  <c r="E529" i="4"/>
  <c r="E522" i="4" s="1"/>
  <c r="D529" i="4"/>
  <c r="D522" i="4" s="1"/>
  <c r="F522"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E428" i="4"/>
  <c r="D428" i="4"/>
  <c r="C423" i="1" s="1"/>
  <c r="F427" i="4"/>
  <c r="E427" i="4"/>
  <c r="E648" i="4" s="1"/>
  <c r="D642" i="1" s="1"/>
  <c r="G642" i="1" s="1"/>
  <c r="D427" i="4"/>
  <c r="D648" i="4" s="1"/>
  <c r="F648" i="4" s="1"/>
  <c r="E426" i="4"/>
  <c r="D426" i="4"/>
  <c r="F426"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4" i="1" s="1"/>
  <c r="D379" i="4"/>
  <c r="F378" i="4"/>
  <c r="F377" i="4"/>
  <c r="F376" i="4"/>
  <c r="F375" i="4"/>
  <c r="E374" i="4"/>
  <c r="D374" i="4"/>
  <c r="F374" i="4" s="1"/>
  <c r="D373" i="4"/>
  <c r="F372" i="4"/>
  <c r="F371" i="4"/>
  <c r="F370" i="4"/>
  <c r="F369" i="4"/>
  <c r="F368" i="4"/>
  <c r="F367" i="4"/>
  <c r="E366" i="4"/>
  <c r="E361" i="4" s="1"/>
  <c r="D366" i="4"/>
  <c r="D361" i="4" s="1"/>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E309" i="4" s="1"/>
  <c r="E308" i="4" s="1"/>
  <c r="D314" i="4"/>
  <c r="D309"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69" i="1" s="1"/>
  <c r="D274" i="4"/>
  <c r="F272" i="4"/>
  <c r="F271" i="4"/>
  <c r="F270" i="4"/>
  <c r="E269" i="4"/>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7" i="4" s="1"/>
  <c r="F236" i="4"/>
  <c r="F235" i="4"/>
  <c r="F234" i="4"/>
  <c r="E234" i="4"/>
  <c r="D234" i="4"/>
  <c r="F233" i="4"/>
  <c r="F232" i="4"/>
  <c r="F231" i="4"/>
  <c r="E231" i="4"/>
  <c r="D231" i="4"/>
  <c r="D230" i="4" s="1"/>
  <c r="F230" i="4" s="1"/>
  <c r="F229" i="4"/>
  <c r="F228" i="4"/>
  <c r="F227" i="4"/>
  <c r="F226" i="4"/>
  <c r="E225" i="4"/>
  <c r="D225" i="4"/>
  <c r="F225" i="4" s="1"/>
  <c r="F224" i="4"/>
  <c r="F223" i="4"/>
  <c r="F222" i="4"/>
  <c r="E222" i="4"/>
  <c r="D222" i="4"/>
  <c r="E221" i="4"/>
  <c r="D221" i="4"/>
  <c r="F221" i="4" s="1"/>
  <c r="F220" i="4"/>
  <c r="F219" i="4"/>
  <c r="F218" i="4"/>
  <c r="F217" i="4"/>
  <c r="E216" i="4"/>
  <c r="D216" i="4"/>
  <c r="F215" i="4"/>
  <c r="F214" i="4"/>
  <c r="F213" i="4"/>
  <c r="F212" i="4"/>
  <c r="F211" i="4"/>
  <c r="F210" i="4"/>
  <c r="F209" i="4"/>
  <c r="F208" i="4"/>
  <c r="E208" i="4"/>
  <c r="D208" i="4"/>
  <c r="F207" i="4"/>
  <c r="F206" i="4"/>
  <c r="F205" i="4"/>
  <c r="F204" i="4"/>
  <c r="E203" i="4"/>
  <c r="E202" i="4" s="1"/>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E140" i="4"/>
  <c r="F140" i="4" s="1"/>
  <c r="D140" i="4"/>
  <c r="F139" i="4"/>
  <c r="F138" i="4"/>
  <c r="F137" i="4"/>
  <c r="F136" i="4"/>
  <c r="E135" i="4"/>
  <c r="E134" i="4" s="1"/>
  <c r="D135" i="4"/>
  <c r="D134" i="4"/>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D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D82" i="4" s="1"/>
  <c r="F81" i="4"/>
  <c r="F80" i="4"/>
  <c r="F79" i="4"/>
  <c r="F78" i="4"/>
  <c r="E77" i="4"/>
  <c r="D77" i="4"/>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G34" i="3"/>
  <c r="B34" i="3"/>
  <c r="G33" i="3"/>
  <c r="B33" i="3"/>
  <c r="G31" i="3"/>
  <c r="B31"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C1683" i="1"/>
  <c r="H1683" i="1" s="1"/>
  <c r="H1682" i="1"/>
  <c r="C1682" i="1"/>
  <c r="G1682" i="1" s="1"/>
  <c r="C1680" i="1"/>
  <c r="C1679" i="1"/>
  <c r="H1679" i="1" s="1"/>
  <c r="H1678" i="1"/>
  <c r="C1678" i="1"/>
  <c r="G1678" i="1" s="1"/>
  <c r="H1677" i="1"/>
  <c r="G1677" i="1"/>
  <c r="C1677" i="1"/>
  <c r="C1676" i="1"/>
  <c r="C1675" i="1"/>
  <c r="H1675" i="1" s="1"/>
  <c r="H1674" i="1"/>
  <c r="C1674" i="1"/>
  <c r="G1674" i="1" s="1"/>
  <c r="H1673" i="1"/>
  <c r="G1673" i="1"/>
  <c r="C1673" i="1"/>
  <c r="C1672" i="1"/>
  <c r="C1671" i="1"/>
  <c r="H1671" i="1" s="1"/>
  <c r="H1670" i="1"/>
  <c r="C1670" i="1"/>
  <c r="G1670" i="1" s="1"/>
  <c r="H1669" i="1"/>
  <c r="G1669" i="1"/>
  <c r="C1669" i="1"/>
  <c r="C1668" i="1"/>
  <c r="C1667" i="1"/>
  <c r="H1667" i="1" s="1"/>
  <c r="H1666" i="1"/>
  <c r="C1666" i="1"/>
  <c r="G1666" i="1" s="1"/>
  <c r="H1665" i="1"/>
  <c r="G1665" i="1"/>
  <c r="C1665" i="1"/>
  <c r="C1664" i="1"/>
  <c r="C1663" i="1"/>
  <c r="H1663" i="1" s="1"/>
  <c r="H1662" i="1"/>
  <c r="C1662" i="1"/>
  <c r="G1662" i="1" s="1"/>
  <c r="H1661" i="1"/>
  <c r="G1661" i="1"/>
  <c r="C1661" i="1"/>
  <c r="C1660" i="1"/>
  <c r="C1659" i="1"/>
  <c r="H1659" i="1" s="1"/>
  <c r="H1658" i="1"/>
  <c r="C1658" i="1"/>
  <c r="G1658" i="1" s="1"/>
  <c r="H1657" i="1"/>
  <c r="G1657" i="1"/>
  <c r="C1657" i="1"/>
  <c r="C1656" i="1"/>
  <c r="C1655" i="1"/>
  <c r="H1655" i="1" s="1"/>
  <c r="H1654" i="1"/>
  <c r="C1654" i="1"/>
  <c r="G1654" i="1" s="1"/>
  <c r="H1653" i="1"/>
  <c r="G1653" i="1"/>
  <c r="C1653" i="1"/>
  <c r="C1652" i="1"/>
  <c r="C1651" i="1"/>
  <c r="H1651" i="1" s="1"/>
  <c r="H1650" i="1"/>
  <c r="C1650" i="1"/>
  <c r="G1650" i="1" s="1"/>
  <c r="H1649" i="1"/>
  <c r="G1649" i="1"/>
  <c r="C1649" i="1"/>
  <c r="C1648" i="1"/>
  <c r="C1647" i="1"/>
  <c r="H1647" i="1" s="1"/>
  <c r="H1646" i="1"/>
  <c r="C1646" i="1"/>
  <c r="G1646" i="1" s="1"/>
  <c r="H1645" i="1"/>
  <c r="G1645" i="1"/>
  <c r="C1645" i="1"/>
  <c r="C1644" i="1"/>
  <c r="C1643" i="1"/>
  <c r="H1643" i="1" s="1"/>
  <c r="H1642" i="1"/>
  <c r="C1642" i="1"/>
  <c r="G1642" i="1" s="1"/>
  <c r="H1641" i="1"/>
  <c r="G1641" i="1"/>
  <c r="C1641" i="1"/>
  <c r="C1640" i="1"/>
  <c r="C1639" i="1"/>
  <c r="H1639" i="1" s="1"/>
  <c r="H1638" i="1"/>
  <c r="C1638" i="1"/>
  <c r="G1638" i="1" s="1"/>
  <c r="H1637" i="1"/>
  <c r="G1637" i="1"/>
  <c r="C1637" i="1"/>
  <c r="C1636" i="1"/>
  <c r="C1635" i="1"/>
  <c r="H1635" i="1" s="1"/>
  <c r="H1634" i="1"/>
  <c r="C1634" i="1"/>
  <c r="G1634" i="1" s="1"/>
  <c r="H1633" i="1"/>
  <c r="G1633" i="1"/>
  <c r="C1633" i="1"/>
  <c r="C1632" i="1"/>
  <c r="C1631" i="1"/>
  <c r="H1631" i="1" s="1"/>
  <c r="H1630" i="1"/>
  <c r="C1630" i="1"/>
  <c r="G1630" i="1" s="1"/>
  <c r="H1629" i="1"/>
  <c r="G1629" i="1"/>
  <c r="C1629" i="1"/>
  <c r="C1628" i="1"/>
  <c r="C1627" i="1"/>
  <c r="H1627" i="1" s="1"/>
  <c r="H1626" i="1"/>
  <c r="C1626" i="1"/>
  <c r="G1626" i="1" s="1"/>
  <c r="H1625" i="1"/>
  <c r="G1625" i="1"/>
  <c r="C1625" i="1"/>
  <c r="C1624" i="1"/>
  <c r="C1623" i="1"/>
  <c r="H1623" i="1" s="1"/>
  <c r="C1620" i="1"/>
  <c r="C1619" i="1"/>
  <c r="H1619" i="1" s="1"/>
  <c r="H1618" i="1"/>
  <c r="C1618" i="1"/>
  <c r="G1618" i="1" s="1"/>
  <c r="H1617" i="1"/>
  <c r="G1617" i="1"/>
  <c r="C1617" i="1"/>
  <c r="C1616" i="1"/>
  <c r="C1615" i="1"/>
  <c r="H1615" i="1" s="1"/>
  <c r="H1614" i="1"/>
  <c r="C1614" i="1"/>
  <c r="G1614" i="1" s="1"/>
  <c r="G1613" i="1"/>
  <c r="C1613" i="1"/>
  <c r="H1613" i="1" s="1"/>
  <c r="C1612" i="1"/>
  <c r="C1611" i="1"/>
  <c r="H1611" i="1" s="1"/>
  <c r="H1610" i="1"/>
  <c r="C1610" i="1"/>
  <c r="G1610" i="1" s="1"/>
  <c r="H1609" i="1"/>
  <c r="G1609" i="1"/>
  <c r="C1609" i="1"/>
  <c r="C1608" i="1"/>
  <c r="C1607" i="1"/>
  <c r="H1607" i="1" s="1"/>
  <c r="C1606" i="1"/>
  <c r="G1606" i="1" s="1"/>
  <c r="C1605" i="1"/>
  <c r="H1605" i="1" s="1"/>
  <c r="C1604" i="1"/>
  <c r="C1603" i="1"/>
  <c r="H1603" i="1" s="1"/>
  <c r="C1601" i="1"/>
  <c r="H1601" i="1" s="1"/>
  <c r="C1600" i="1"/>
  <c r="C1599" i="1"/>
  <c r="H1599" i="1" s="1"/>
  <c r="H1598" i="1"/>
  <c r="C1598" i="1"/>
  <c r="G1598" i="1" s="1"/>
  <c r="H1597" i="1"/>
  <c r="G1597" i="1"/>
  <c r="C1597" i="1"/>
  <c r="C1596" i="1"/>
  <c r="C1595" i="1"/>
  <c r="H1595" i="1" s="1"/>
  <c r="C1594" i="1"/>
  <c r="G1594" i="1" s="1"/>
  <c r="G1593" i="1"/>
  <c r="C1593" i="1"/>
  <c r="H1593" i="1" s="1"/>
  <c r="C1592" i="1"/>
  <c r="C1591" i="1"/>
  <c r="H1591" i="1" s="1"/>
  <c r="H1590" i="1"/>
  <c r="C1590" i="1"/>
  <c r="G1590" i="1" s="1"/>
  <c r="H1589" i="1"/>
  <c r="G1589" i="1"/>
  <c r="C1589" i="1"/>
  <c r="C1588" i="1"/>
  <c r="C1587" i="1"/>
  <c r="H1587" i="1" s="1"/>
  <c r="H1586" i="1"/>
  <c r="C1586" i="1"/>
  <c r="G1586" i="1" s="1"/>
  <c r="C1585" i="1"/>
  <c r="H1585" i="1" s="1"/>
  <c r="C1584" i="1"/>
  <c r="H1582" i="1"/>
  <c r="C1582" i="1"/>
  <c r="G1582" i="1" s="1"/>
  <c r="D1581" i="1"/>
  <c r="C1581" i="1"/>
  <c r="H1580" i="1"/>
  <c r="G1580" i="1"/>
  <c r="I1580" i="1" s="1"/>
  <c r="D1580" i="1"/>
  <c r="C1580" i="1"/>
  <c r="J1580" i="1" s="1"/>
  <c r="D1579" i="1"/>
  <c r="C1579" i="1"/>
  <c r="H1578" i="1"/>
  <c r="G1578" i="1"/>
  <c r="I1578" i="1" s="1"/>
  <c r="D1578" i="1"/>
  <c r="C1578" i="1"/>
  <c r="J1578" i="1" s="1"/>
  <c r="H1577" i="1"/>
  <c r="G1577" i="1"/>
  <c r="D1577" i="1"/>
  <c r="C1577" i="1"/>
  <c r="D1576" i="1"/>
  <c r="C1576" i="1"/>
  <c r="H1575" i="1"/>
  <c r="G1575" i="1"/>
  <c r="I1575" i="1" s="1"/>
  <c r="D1575" i="1"/>
  <c r="C1575" i="1"/>
  <c r="J1575" i="1" s="1"/>
  <c r="D1574" i="1"/>
  <c r="C1574" i="1"/>
  <c r="H1573" i="1"/>
  <c r="G1573" i="1"/>
  <c r="I1573" i="1" s="1"/>
  <c r="D1573" i="1"/>
  <c r="C1573" i="1"/>
  <c r="J1573" i="1" s="1"/>
  <c r="H1572" i="1"/>
  <c r="G1572" i="1"/>
  <c r="D1572" i="1"/>
  <c r="C1572" i="1"/>
  <c r="H1571" i="1"/>
  <c r="G1571" i="1"/>
  <c r="D1571" i="1"/>
  <c r="C1571" i="1"/>
  <c r="D1570" i="1"/>
  <c r="C1570" i="1"/>
  <c r="H1569" i="1"/>
  <c r="G1569" i="1"/>
  <c r="I1569" i="1" s="1"/>
  <c r="D1569" i="1"/>
  <c r="C1569" i="1"/>
  <c r="J1569" i="1" s="1"/>
  <c r="D1568" i="1"/>
  <c r="C1568" i="1"/>
  <c r="H1567" i="1"/>
  <c r="G1567" i="1"/>
  <c r="I1567" i="1" s="1"/>
  <c r="D1567" i="1"/>
  <c r="C1567" i="1"/>
  <c r="J1567" i="1" s="1"/>
  <c r="D1566" i="1"/>
  <c r="C1566" i="1"/>
  <c r="H1565" i="1"/>
  <c r="G1565" i="1"/>
  <c r="I1565" i="1" s="1"/>
  <c r="D1565" i="1"/>
  <c r="C1565" i="1"/>
  <c r="J1565" i="1" s="1"/>
  <c r="D1564" i="1"/>
  <c r="C1564" i="1"/>
  <c r="D1563" i="1"/>
  <c r="C1563" i="1"/>
  <c r="H1562" i="1"/>
  <c r="G1562" i="1"/>
  <c r="I1562" i="1" s="1"/>
  <c r="D1562" i="1"/>
  <c r="C1562" i="1"/>
  <c r="J1562" i="1" s="1"/>
  <c r="D1561" i="1"/>
  <c r="C1561" i="1"/>
  <c r="H1560" i="1"/>
  <c r="G1560" i="1"/>
  <c r="I1560" i="1" s="1"/>
  <c r="D1560" i="1"/>
  <c r="C1560" i="1"/>
  <c r="J1560" i="1" s="1"/>
  <c r="D1559" i="1"/>
  <c r="C1559" i="1"/>
  <c r="D1558" i="1"/>
  <c r="G1558" i="1" s="1"/>
  <c r="C1558" i="1"/>
  <c r="D1557" i="1"/>
  <c r="C1557" i="1"/>
  <c r="D1556" i="1"/>
  <c r="D1555" i="1"/>
  <c r="H1554" i="1"/>
  <c r="G1554" i="1"/>
  <c r="I1554" i="1" s="1"/>
  <c r="D1554" i="1"/>
  <c r="C1554" i="1"/>
  <c r="J1554" i="1" s="1"/>
  <c r="D1553" i="1"/>
  <c r="C1553" i="1"/>
  <c r="H1552" i="1"/>
  <c r="G1552" i="1"/>
  <c r="I1552" i="1" s="1"/>
  <c r="D1552" i="1"/>
  <c r="C1552" i="1"/>
  <c r="J1552" i="1" s="1"/>
  <c r="D1551" i="1"/>
  <c r="C1551" i="1"/>
  <c r="H1550" i="1"/>
  <c r="G1550" i="1"/>
  <c r="I1550" i="1" s="1"/>
  <c r="D1550" i="1"/>
  <c r="C1550" i="1"/>
  <c r="J1550" i="1" s="1"/>
  <c r="D1549" i="1"/>
  <c r="C1549" i="1"/>
  <c r="H1548" i="1"/>
  <c r="G1548" i="1"/>
  <c r="I1548" i="1" s="1"/>
  <c r="D1548" i="1"/>
  <c r="C1548" i="1"/>
  <c r="J1548" i="1" s="1"/>
  <c r="H1547" i="1"/>
  <c r="D1547" i="1"/>
  <c r="C1547" i="1"/>
  <c r="J1547" i="1" s="1"/>
  <c r="D1546" i="1"/>
  <c r="G1546" i="1" s="1"/>
  <c r="C1546" i="1"/>
  <c r="H1545" i="1"/>
  <c r="D1545" i="1"/>
  <c r="C1545" i="1"/>
  <c r="G1545" i="1" s="1"/>
  <c r="I1545" i="1" s="1"/>
  <c r="J1544" i="1"/>
  <c r="D1544" i="1"/>
  <c r="G1544" i="1" s="1"/>
  <c r="C1544" i="1"/>
  <c r="H1544" i="1" s="1"/>
  <c r="H1543" i="1"/>
  <c r="D1543" i="1"/>
  <c r="C1543" i="1"/>
  <c r="G1543" i="1" s="1"/>
  <c r="D1542" i="1"/>
  <c r="G1542" i="1" s="1"/>
  <c r="C1542" i="1"/>
  <c r="H1541" i="1"/>
  <c r="D1541" i="1"/>
  <c r="C1541" i="1"/>
  <c r="G1541" i="1" s="1"/>
  <c r="I1541" i="1" s="1"/>
  <c r="D1540" i="1"/>
  <c r="H1540" i="1" s="1"/>
  <c r="C1540" i="1"/>
  <c r="C1539" i="1"/>
  <c r="H1536" i="1"/>
  <c r="D1536" i="1"/>
  <c r="C1536" i="1"/>
  <c r="G1536" i="1" s="1"/>
  <c r="H1535" i="1"/>
  <c r="D1535" i="1"/>
  <c r="C1535" i="1"/>
  <c r="G1535" i="1" s="1"/>
  <c r="H1534" i="1"/>
  <c r="D1534" i="1"/>
  <c r="C1534" i="1"/>
  <c r="G1534" i="1" s="1"/>
  <c r="H1533" i="1"/>
  <c r="D1533" i="1"/>
  <c r="C1533" i="1"/>
  <c r="G1533" i="1" s="1"/>
  <c r="H1532" i="1"/>
  <c r="D1532" i="1"/>
  <c r="C1532" i="1"/>
  <c r="G1532" i="1" s="1"/>
  <c r="H1531" i="1"/>
  <c r="D1531" i="1"/>
  <c r="C1531" i="1"/>
  <c r="G1531" i="1" s="1"/>
  <c r="H1530" i="1"/>
  <c r="D1530" i="1"/>
  <c r="C1530" i="1"/>
  <c r="G1530" i="1" s="1"/>
  <c r="H1529" i="1"/>
  <c r="D1529" i="1"/>
  <c r="C1529" i="1"/>
  <c r="G1529" i="1" s="1"/>
  <c r="H1528" i="1"/>
  <c r="D1528" i="1"/>
  <c r="C1528" i="1"/>
  <c r="G1528" i="1" s="1"/>
  <c r="H1527" i="1"/>
  <c r="D1527" i="1"/>
  <c r="C1527" i="1"/>
  <c r="G1527" i="1" s="1"/>
  <c r="D1526" i="1"/>
  <c r="C1526" i="1"/>
  <c r="G1526" i="1" s="1"/>
  <c r="D1525" i="1"/>
  <c r="H1524" i="1"/>
  <c r="D1524" i="1"/>
  <c r="C1524" i="1"/>
  <c r="G1524" i="1" s="1"/>
  <c r="D1523" i="1"/>
  <c r="C1523" i="1"/>
  <c r="G1523" i="1" s="1"/>
  <c r="D1522" i="1"/>
  <c r="C1522" i="1"/>
  <c r="H1521" i="1"/>
  <c r="D1521" i="1"/>
  <c r="C1521" i="1"/>
  <c r="G1521" i="1" s="1"/>
  <c r="H1520" i="1"/>
  <c r="D1520" i="1"/>
  <c r="C1520" i="1"/>
  <c r="G1520" i="1" s="1"/>
  <c r="D1519" i="1"/>
  <c r="C1519" i="1"/>
  <c r="G1519" i="1" s="1"/>
  <c r="D1518" i="1"/>
  <c r="C1518" i="1"/>
  <c r="G1518" i="1" s="1"/>
  <c r="H1517" i="1"/>
  <c r="D1517" i="1"/>
  <c r="C1517" i="1"/>
  <c r="G1517" i="1" s="1"/>
  <c r="H1516" i="1"/>
  <c r="D1516" i="1"/>
  <c r="C1516" i="1"/>
  <c r="G1516" i="1" s="1"/>
  <c r="D1515" i="1"/>
  <c r="C1515" i="1"/>
  <c r="G1515" i="1" s="1"/>
  <c r="D1514" i="1"/>
  <c r="C1514" i="1"/>
  <c r="G1514" i="1" s="1"/>
  <c r="D1513" i="1"/>
  <c r="H1513" i="1" s="1"/>
  <c r="C1513" i="1"/>
  <c r="G1513" i="1" s="1"/>
  <c r="H1512" i="1"/>
  <c r="D1512" i="1"/>
  <c r="C1512" i="1"/>
  <c r="G1512" i="1" s="1"/>
  <c r="D1511" i="1"/>
  <c r="C1511" i="1"/>
  <c r="C1510" i="1"/>
  <c r="H1509" i="1"/>
  <c r="D1509" i="1"/>
  <c r="C1509" i="1"/>
  <c r="G1509" i="1" s="1"/>
  <c r="H1508" i="1"/>
  <c r="D1508" i="1"/>
  <c r="C1508" i="1"/>
  <c r="G1508" i="1" s="1"/>
  <c r="D1507" i="1"/>
  <c r="C1507" i="1"/>
  <c r="G1507" i="1" s="1"/>
  <c r="D1506" i="1"/>
  <c r="C1506" i="1"/>
  <c r="G1506" i="1" s="1"/>
  <c r="H1505" i="1"/>
  <c r="D1505" i="1"/>
  <c r="C1505" i="1"/>
  <c r="G1505" i="1" s="1"/>
  <c r="H1504" i="1"/>
  <c r="D1504" i="1"/>
  <c r="C1504" i="1"/>
  <c r="G1504" i="1" s="1"/>
  <c r="D1503" i="1"/>
  <c r="C1503" i="1"/>
  <c r="G1503" i="1" s="1"/>
  <c r="D1502" i="1"/>
  <c r="C1502" i="1"/>
  <c r="G1502" i="1" s="1"/>
  <c r="H1501" i="1"/>
  <c r="D1501" i="1"/>
  <c r="C1501" i="1"/>
  <c r="G1501" i="1" s="1"/>
  <c r="H1500" i="1"/>
  <c r="D1500" i="1"/>
  <c r="C1500" i="1"/>
  <c r="G1500" i="1" s="1"/>
  <c r="D1499" i="1"/>
  <c r="C1499" i="1"/>
  <c r="G1499" i="1" s="1"/>
  <c r="D1498" i="1"/>
  <c r="C1498" i="1"/>
  <c r="G1498" i="1" s="1"/>
  <c r="H1497" i="1"/>
  <c r="D1497" i="1"/>
  <c r="C1497" i="1"/>
  <c r="G1497" i="1" s="1"/>
  <c r="H1496" i="1"/>
  <c r="D1496" i="1"/>
  <c r="C1496" i="1"/>
  <c r="G1496" i="1" s="1"/>
  <c r="D1495" i="1"/>
  <c r="C1495" i="1"/>
  <c r="G1495" i="1" s="1"/>
  <c r="D1494" i="1"/>
  <c r="C1494" i="1"/>
  <c r="G1494" i="1" s="1"/>
  <c r="H1493" i="1"/>
  <c r="D1493" i="1"/>
  <c r="C1493" i="1"/>
  <c r="G1493" i="1" s="1"/>
  <c r="H1492" i="1"/>
  <c r="D1492" i="1"/>
  <c r="C1492" i="1"/>
  <c r="G1492" i="1" s="1"/>
  <c r="D1491" i="1"/>
  <c r="C1491" i="1"/>
  <c r="G1491" i="1" s="1"/>
  <c r="D1490" i="1"/>
  <c r="C1490" i="1"/>
  <c r="G1490" i="1" s="1"/>
  <c r="H1489" i="1"/>
  <c r="D1489" i="1"/>
  <c r="C1489" i="1"/>
  <c r="G1489" i="1" s="1"/>
  <c r="H1488" i="1"/>
  <c r="D1488" i="1"/>
  <c r="C1488" i="1"/>
  <c r="G1488" i="1" s="1"/>
  <c r="D1487" i="1"/>
  <c r="C1487" i="1"/>
  <c r="G1487" i="1" s="1"/>
  <c r="D1486" i="1"/>
  <c r="C1486" i="1"/>
  <c r="G1486" i="1" s="1"/>
  <c r="H1485" i="1"/>
  <c r="D1485" i="1"/>
  <c r="C1485" i="1"/>
  <c r="G1485" i="1" s="1"/>
  <c r="H1484" i="1"/>
  <c r="D1484" i="1"/>
  <c r="C1484" i="1"/>
  <c r="G1484" i="1" s="1"/>
  <c r="D1483" i="1"/>
  <c r="C1483" i="1"/>
  <c r="G1483" i="1" s="1"/>
  <c r="D1482" i="1"/>
  <c r="C1482" i="1"/>
  <c r="G1482" i="1" s="1"/>
  <c r="H1481" i="1"/>
  <c r="D1481" i="1"/>
  <c r="C1481" i="1"/>
  <c r="G1481" i="1" s="1"/>
  <c r="H1480" i="1"/>
  <c r="D1480" i="1"/>
  <c r="C1480" i="1"/>
  <c r="G1480" i="1" s="1"/>
  <c r="D1479" i="1"/>
  <c r="C1479" i="1"/>
  <c r="G1479" i="1" s="1"/>
  <c r="D1478" i="1"/>
  <c r="C1478" i="1"/>
  <c r="G1478" i="1" s="1"/>
  <c r="H1477" i="1"/>
  <c r="D1477" i="1"/>
  <c r="C1477" i="1"/>
  <c r="G1477" i="1" s="1"/>
  <c r="H1476" i="1"/>
  <c r="D1476" i="1"/>
  <c r="C1476" i="1"/>
  <c r="G1476" i="1" s="1"/>
  <c r="D1475" i="1"/>
  <c r="C1475" i="1"/>
  <c r="G1475" i="1" s="1"/>
  <c r="D1474" i="1"/>
  <c r="C1474" i="1"/>
  <c r="G1474" i="1" s="1"/>
  <c r="H1473" i="1"/>
  <c r="D1473" i="1"/>
  <c r="C1473" i="1"/>
  <c r="G1473" i="1" s="1"/>
  <c r="H1472" i="1"/>
  <c r="D1472" i="1"/>
  <c r="C1472" i="1"/>
  <c r="G1472" i="1" s="1"/>
  <c r="H1471" i="1"/>
  <c r="D1471" i="1"/>
  <c r="C1471" i="1"/>
  <c r="G1471" i="1" s="1"/>
  <c r="H1470" i="1"/>
  <c r="D1470" i="1"/>
  <c r="C1470" i="1"/>
  <c r="G1470" i="1" s="1"/>
  <c r="H1469" i="1"/>
  <c r="D1469" i="1"/>
  <c r="C1469" i="1"/>
  <c r="G1469" i="1" s="1"/>
  <c r="H1468" i="1"/>
  <c r="D1468" i="1"/>
  <c r="C1468" i="1"/>
  <c r="G1468" i="1" s="1"/>
  <c r="H1467" i="1"/>
  <c r="D1467" i="1"/>
  <c r="C1467" i="1"/>
  <c r="G1467" i="1" s="1"/>
  <c r="H1466" i="1"/>
  <c r="D1466" i="1"/>
  <c r="C1466" i="1"/>
  <c r="G1466" i="1" s="1"/>
  <c r="H1465" i="1"/>
  <c r="D1465" i="1"/>
  <c r="C1465" i="1"/>
  <c r="G1465" i="1" s="1"/>
  <c r="H1464" i="1"/>
  <c r="D1464" i="1"/>
  <c r="C1464" i="1"/>
  <c r="G1464" i="1" s="1"/>
  <c r="H1463" i="1"/>
  <c r="D1463" i="1"/>
  <c r="C1463" i="1"/>
  <c r="G1463" i="1" s="1"/>
  <c r="H1462" i="1"/>
  <c r="D1462" i="1"/>
  <c r="C1462" i="1"/>
  <c r="G1462" i="1" s="1"/>
  <c r="H1461" i="1"/>
  <c r="D1461" i="1"/>
  <c r="C1461" i="1"/>
  <c r="G1461" i="1" s="1"/>
  <c r="H1460" i="1"/>
  <c r="D1460" i="1"/>
  <c r="C1460" i="1"/>
  <c r="G1460" i="1" s="1"/>
  <c r="H1459" i="1"/>
  <c r="D1459" i="1"/>
  <c r="C1459" i="1"/>
  <c r="G1459" i="1" s="1"/>
  <c r="H1458" i="1"/>
  <c r="D1458" i="1"/>
  <c r="C1458" i="1"/>
  <c r="G1458" i="1" s="1"/>
  <c r="H1457" i="1"/>
  <c r="D1457" i="1"/>
  <c r="C1457" i="1"/>
  <c r="G1457" i="1" s="1"/>
  <c r="H1456" i="1"/>
  <c r="D1456" i="1"/>
  <c r="C1456" i="1"/>
  <c r="G1456" i="1" s="1"/>
  <c r="H1455" i="1"/>
  <c r="D1455" i="1"/>
  <c r="C1455" i="1"/>
  <c r="G1455" i="1" s="1"/>
  <c r="H1454" i="1"/>
  <c r="D1454" i="1"/>
  <c r="C1454" i="1"/>
  <c r="G1454" i="1" s="1"/>
  <c r="H1453" i="1"/>
  <c r="D1453" i="1"/>
  <c r="C1453" i="1"/>
  <c r="G1453" i="1" s="1"/>
  <c r="H1452" i="1"/>
  <c r="D1452" i="1"/>
  <c r="C1452" i="1"/>
  <c r="G1452" i="1" s="1"/>
  <c r="H1451" i="1"/>
  <c r="D1451" i="1"/>
  <c r="C1451" i="1"/>
  <c r="G1451" i="1" s="1"/>
  <c r="H1450" i="1"/>
  <c r="D1450" i="1"/>
  <c r="C1450" i="1"/>
  <c r="G1450" i="1" s="1"/>
  <c r="H1449" i="1"/>
  <c r="D1449" i="1"/>
  <c r="C1449" i="1"/>
  <c r="G1449" i="1" s="1"/>
  <c r="H1448" i="1"/>
  <c r="D1448" i="1"/>
  <c r="C1448" i="1"/>
  <c r="G1448" i="1" s="1"/>
  <c r="H1447" i="1"/>
  <c r="D1447" i="1"/>
  <c r="C1447" i="1"/>
  <c r="G1447" i="1" s="1"/>
  <c r="H1446" i="1"/>
  <c r="D1446" i="1"/>
  <c r="C1446" i="1"/>
  <c r="G1446" i="1" s="1"/>
  <c r="H1445" i="1"/>
  <c r="D1445" i="1"/>
  <c r="C1445" i="1"/>
  <c r="G1445" i="1" s="1"/>
  <c r="H1444" i="1"/>
  <c r="D1444" i="1"/>
  <c r="C1444" i="1"/>
  <c r="G1444" i="1" s="1"/>
  <c r="H1443" i="1"/>
  <c r="D1443" i="1"/>
  <c r="C1443" i="1"/>
  <c r="G1443" i="1" s="1"/>
  <c r="H1442" i="1"/>
  <c r="D1442" i="1"/>
  <c r="C1442" i="1"/>
  <c r="G1442" i="1" s="1"/>
  <c r="H1441" i="1"/>
  <c r="D1441" i="1"/>
  <c r="C1441" i="1"/>
  <c r="G1441" i="1" s="1"/>
  <c r="H1440" i="1"/>
  <c r="D1440" i="1"/>
  <c r="C1440" i="1"/>
  <c r="G1440" i="1" s="1"/>
  <c r="H1439" i="1"/>
  <c r="D1439" i="1"/>
  <c r="C1439" i="1"/>
  <c r="G1439" i="1" s="1"/>
  <c r="H1438" i="1"/>
  <c r="D1438" i="1"/>
  <c r="C1438" i="1"/>
  <c r="G1438" i="1" s="1"/>
  <c r="H1437" i="1"/>
  <c r="D1437" i="1"/>
  <c r="C1437" i="1"/>
  <c r="G1437" i="1" s="1"/>
  <c r="H1436" i="1"/>
  <c r="D1436" i="1"/>
  <c r="C1436" i="1"/>
  <c r="G1436" i="1" s="1"/>
  <c r="H1435" i="1"/>
  <c r="D1435" i="1"/>
  <c r="C1435" i="1"/>
  <c r="G1435" i="1" s="1"/>
  <c r="H1434" i="1"/>
  <c r="D1434" i="1"/>
  <c r="C1434" i="1"/>
  <c r="G1434" i="1" s="1"/>
  <c r="H1433" i="1"/>
  <c r="D1433" i="1"/>
  <c r="C1433" i="1"/>
  <c r="G1433" i="1" s="1"/>
  <c r="H1432" i="1"/>
  <c r="D1432" i="1"/>
  <c r="C1432" i="1"/>
  <c r="G1432" i="1" s="1"/>
  <c r="D1431" i="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H1423" i="1"/>
  <c r="D1423" i="1"/>
  <c r="C1423" i="1"/>
  <c r="G1423" i="1" s="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H1408" i="1"/>
  <c r="D1408" i="1"/>
  <c r="C1408" i="1"/>
  <c r="G1408" i="1" s="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D1401" i="1"/>
  <c r="H1400" i="1"/>
  <c r="D1400" i="1"/>
  <c r="C1400" i="1"/>
  <c r="H1399" i="1"/>
  <c r="D1399" i="1"/>
  <c r="C1399" i="1"/>
  <c r="G1399" i="1" s="1"/>
  <c r="H1398" i="1"/>
  <c r="D1398" i="1"/>
  <c r="C1398" i="1"/>
  <c r="G1398" i="1" s="1"/>
  <c r="H1397" i="1"/>
  <c r="D1397" i="1"/>
  <c r="C1397" i="1"/>
  <c r="G1397" i="1" s="1"/>
  <c r="H1396" i="1"/>
  <c r="D1396" i="1"/>
  <c r="C1396" i="1"/>
  <c r="G1396" i="1" s="1"/>
  <c r="H1395" i="1"/>
  <c r="D1395" i="1"/>
  <c r="C1395" i="1"/>
  <c r="G1395" i="1" s="1"/>
  <c r="H1394" i="1"/>
  <c r="D1394" i="1"/>
  <c r="C1394" i="1"/>
  <c r="G1394" i="1" s="1"/>
  <c r="H1393" i="1"/>
  <c r="D1393" i="1"/>
  <c r="C1393" i="1"/>
  <c r="G1393" i="1" s="1"/>
  <c r="H1392" i="1"/>
  <c r="D1392" i="1"/>
  <c r="C1392" i="1"/>
  <c r="G1392" i="1" s="1"/>
  <c r="H1391" i="1"/>
  <c r="D1391" i="1"/>
  <c r="C1391" i="1"/>
  <c r="G1391" i="1" s="1"/>
  <c r="D1390" i="1"/>
  <c r="C1390" i="1"/>
  <c r="D1389" i="1"/>
  <c r="C1389" i="1"/>
  <c r="G1389" i="1" s="1"/>
  <c r="D1388" i="1"/>
  <c r="C1388" i="1"/>
  <c r="D1387" i="1"/>
  <c r="C1387" i="1"/>
  <c r="G1387" i="1" s="1"/>
  <c r="D1386" i="1"/>
  <c r="H1386" i="1" s="1"/>
  <c r="C1386" i="1"/>
  <c r="D1385" i="1"/>
  <c r="C1385" i="1"/>
  <c r="G1385" i="1" s="1"/>
  <c r="D1384" i="1"/>
  <c r="C1384" i="1"/>
  <c r="G1384" i="1" s="1"/>
  <c r="H1383" i="1"/>
  <c r="D1383" i="1"/>
  <c r="C1383" i="1"/>
  <c r="G1383" i="1" s="1"/>
  <c r="H1382" i="1"/>
  <c r="D1382" i="1"/>
  <c r="C1382" i="1"/>
  <c r="G1382" i="1" s="1"/>
  <c r="H1381" i="1"/>
  <c r="D1381" i="1"/>
  <c r="C1381" i="1"/>
  <c r="G1381" i="1" s="1"/>
  <c r="H1380" i="1"/>
  <c r="D1380" i="1"/>
  <c r="C1380" i="1"/>
  <c r="G1380" i="1" s="1"/>
  <c r="H1379" i="1"/>
  <c r="D1379" i="1"/>
  <c r="C1379" i="1"/>
  <c r="G1379" i="1" s="1"/>
  <c r="H1378" i="1"/>
  <c r="D1378" i="1"/>
  <c r="C1378" i="1"/>
  <c r="G1378" i="1" s="1"/>
  <c r="H1377" i="1"/>
  <c r="D1377" i="1"/>
  <c r="C1377" i="1"/>
  <c r="G1377" i="1" s="1"/>
  <c r="H1376" i="1"/>
  <c r="D1376" i="1"/>
  <c r="C1376" i="1"/>
  <c r="G1376" i="1" s="1"/>
  <c r="H1375" i="1"/>
  <c r="D1375" i="1"/>
  <c r="C1375" i="1"/>
  <c r="G1375" i="1" s="1"/>
  <c r="H1374" i="1"/>
  <c r="D1374" i="1"/>
  <c r="C1374" i="1"/>
  <c r="G1374" i="1" s="1"/>
  <c r="H1373" i="1"/>
  <c r="D1373" i="1"/>
  <c r="C1373" i="1"/>
  <c r="G1373" i="1" s="1"/>
  <c r="H1372" i="1"/>
  <c r="D1372" i="1"/>
  <c r="C1372" i="1"/>
  <c r="G1372" i="1" s="1"/>
  <c r="H1371" i="1"/>
  <c r="D1371" i="1"/>
  <c r="C1371" i="1"/>
  <c r="G1371" i="1" s="1"/>
  <c r="H1370" i="1"/>
  <c r="D1370" i="1"/>
  <c r="C1370" i="1"/>
  <c r="G1370" i="1" s="1"/>
  <c r="H1369" i="1"/>
  <c r="D1369" i="1"/>
  <c r="C1369" i="1"/>
  <c r="G1369" i="1" s="1"/>
  <c r="H1368" i="1"/>
  <c r="D1368" i="1"/>
  <c r="C1368" i="1"/>
  <c r="G1368" i="1" s="1"/>
  <c r="H1367" i="1"/>
  <c r="D1367" i="1"/>
  <c r="C1367" i="1"/>
  <c r="G1367" i="1" s="1"/>
  <c r="H1366" i="1"/>
  <c r="D1366" i="1"/>
  <c r="C1366" i="1"/>
  <c r="G1366" i="1" s="1"/>
  <c r="H1365" i="1"/>
  <c r="D1365" i="1"/>
  <c r="C1365" i="1"/>
  <c r="G1365" i="1" s="1"/>
  <c r="H1364" i="1"/>
  <c r="D1364" i="1"/>
  <c r="C1364" i="1"/>
  <c r="G1364" i="1" s="1"/>
  <c r="H1363" i="1"/>
  <c r="D1363" i="1"/>
  <c r="C1363" i="1"/>
  <c r="G1363" i="1" s="1"/>
  <c r="H1362" i="1"/>
  <c r="D1362" i="1"/>
  <c r="C1362" i="1"/>
  <c r="G1362" i="1" s="1"/>
  <c r="H1361" i="1"/>
  <c r="D1361" i="1"/>
  <c r="C1361" i="1"/>
  <c r="G1361" i="1" s="1"/>
  <c r="H1360" i="1"/>
  <c r="D1360" i="1"/>
  <c r="C1360" i="1"/>
  <c r="G1360" i="1" s="1"/>
  <c r="H1359" i="1"/>
  <c r="D1359" i="1"/>
  <c r="G1359" i="1" s="1"/>
  <c r="C1359" i="1"/>
  <c r="H1358" i="1"/>
  <c r="D1358" i="1"/>
  <c r="G1358" i="1" s="1"/>
  <c r="C1358" i="1"/>
  <c r="H1357" i="1"/>
  <c r="D1357" i="1"/>
  <c r="G1357" i="1" s="1"/>
  <c r="C1357" i="1"/>
  <c r="H1356" i="1"/>
  <c r="D1356" i="1"/>
  <c r="G1356" i="1" s="1"/>
  <c r="C1356" i="1"/>
  <c r="H1355" i="1"/>
  <c r="D1355" i="1"/>
  <c r="G1355" i="1" s="1"/>
  <c r="C1355" i="1"/>
  <c r="H1354" i="1"/>
  <c r="D1354" i="1"/>
  <c r="G1354" i="1" s="1"/>
  <c r="C1354" i="1"/>
  <c r="H1353" i="1"/>
  <c r="D1353" i="1"/>
  <c r="G1353" i="1" s="1"/>
  <c r="C1353" i="1"/>
  <c r="H1352" i="1"/>
  <c r="D1352" i="1"/>
  <c r="G1352" i="1" s="1"/>
  <c r="C1352" i="1"/>
  <c r="H1351" i="1"/>
  <c r="D1351" i="1"/>
  <c r="G1351" i="1" s="1"/>
  <c r="C1351" i="1"/>
  <c r="H1350" i="1"/>
  <c r="D1350" i="1"/>
  <c r="G1350" i="1" s="1"/>
  <c r="C1350" i="1"/>
  <c r="H1349" i="1"/>
  <c r="D1349" i="1"/>
  <c r="G1349" i="1" s="1"/>
  <c r="C1349" i="1"/>
  <c r="H1348" i="1"/>
  <c r="D1348" i="1"/>
  <c r="G1348" i="1" s="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D1340" i="1"/>
  <c r="H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D1314" i="1"/>
  <c r="H1314" i="1" s="1"/>
  <c r="C1314" i="1"/>
  <c r="H1313" i="1"/>
  <c r="G1313" i="1"/>
  <c r="D1313" i="1"/>
  <c r="C1313" i="1"/>
  <c r="D1312" i="1"/>
  <c r="H1312" i="1" s="1"/>
  <c r="C1312" i="1"/>
  <c r="H1311" i="1"/>
  <c r="D1311" i="1"/>
  <c r="G1311" i="1" s="1"/>
  <c r="C1311" i="1"/>
  <c r="H1310" i="1"/>
  <c r="G1310" i="1"/>
  <c r="D1310" i="1"/>
  <c r="C1310" i="1"/>
  <c r="H1309" i="1"/>
  <c r="G1309" i="1"/>
  <c r="D1309" i="1"/>
  <c r="C1309" i="1"/>
  <c r="H1308" i="1"/>
  <c r="G1308" i="1"/>
  <c r="D1308" i="1"/>
  <c r="C1308" i="1"/>
  <c r="H1307" i="1"/>
  <c r="G1307" i="1"/>
  <c r="D1307" i="1"/>
  <c r="C1307" i="1"/>
  <c r="D1306" i="1"/>
  <c r="H1306" i="1" s="1"/>
  <c r="C1306" i="1"/>
  <c r="D1305" i="1"/>
  <c r="H1305" i="1" s="1"/>
  <c r="C1305" i="1"/>
  <c r="H1304" i="1"/>
  <c r="G1304" i="1"/>
  <c r="D1304" i="1"/>
  <c r="C1304" i="1"/>
  <c r="H1303" i="1"/>
  <c r="G1303" i="1"/>
  <c r="D1303" i="1"/>
  <c r="C1303" i="1"/>
  <c r="G1302" i="1"/>
  <c r="D1302" i="1"/>
  <c r="H1302" i="1" s="1"/>
  <c r="C1302" i="1"/>
  <c r="G1301" i="1"/>
  <c r="D1301" i="1"/>
  <c r="H1301" i="1" s="1"/>
  <c r="C1301" i="1"/>
  <c r="G1300" i="1"/>
  <c r="D1300" i="1"/>
  <c r="H1300" i="1" s="1"/>
  <c r="C1300" i="1"/>
  <c r="H1299" i="1"/>
  <c r="G1299" i="1"/>
  <c r="D1299" i="1"/>
  <c r="C1299" i="1"/>
  <c r="H1298" i="1"/>
  <c r="G1298" i="1"/>
  <c r="D1298" i="1"/>
  <c r="C1298" i="1"/>
  <c r="H1297" i="1"/>
  <c r="G1297" i="1"/>
  <c r="D1297" i="1"/>
  <c r="C1297" i="1"/>
  <c r="H1296" i="1"/>
  <c r="G1296" i="1"/>
  <c r="D1296" i="1"/>
  <c r="C1296" i="1"/>
  <c r="H1295" i="1"/>
  <c r="G1295" i="1"/>
  <c r="D1295" i="1"/>
  <c r="C1295" i="1"/>
  <c r="D1294" i="1"/>
  <c r="H1294" i="1" s="1"/>
  <c r="C1294" i="1"/>
  <c r="H1293" i="1"/>
  <c r="G1293" i="1"/>
  <c r="D1293" i="1"/>
  <c r="C1293" i="1"/>
  <c r="D1292" i="1"/>
  <c r="C1292" i="1"/>
  <c r="G1292" i="1" s="1"/>
  <c r="D1291" i="1"/>
  <c r="C1291" i="1"/>
  <c r="G1291" i="1" s="1"/>
  <c r="D1290" i="1"/>
  <c r="H1290" i="1" s="1"/>
  <c r="C1290" i="1"/>
  <c r="D1289" i="1"/>
  <c r="C1289" i="1"/>
  <c r="G1289" i="1" s="1"/>
  <c r="H1288" i="1"/>
  <c r="G1288" i="1"/>
  <c r="D1288" i="1"/>
  <c r="C1288" i="1"/>
  <c r="D1287" i="1"/>
  <c r="C1287" i="1"/>
  <c r="G1287" i="1" s="1"/>
  <c r="H1286" i="1"/>
  <c r="G1286" i="1"/>
  <c r="D1286" i="1"/>
  <c r="C1286" i="1"/>
  <c r="H1285" i="1"/>
  <c r="G1285" i="1"/>
  <c r="D1285" i="1"/>
  <c r="C1285" i="1"/>
  <c r="H1284" i="1"/>
  <c r="G1284" i="1"/>
  <c r="D1284" i="1"/>
  <c r="C1284" i="1"/>
  <c r="H1283" i="1"/>
  <c r="G1283" i="1"/>
  <c r="D1283" i="1"/>
  <c r="C1283" i="1"/>
  <c r="H1282" i="1"/>
  <c r="G1282" i="1"/>
  <c r="D1282" i="1"/>
  <c r="C1282"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H1266" i="1" s="1"/>
  <c r="C1266" i="1"/>
  <c r="D1265" i="1"/>
  <c r="H1265" i="1" s="1"/>
  <c r="C1265" i="1"/>
  <c r="D1264" i="1"/>
  <c r="H1264" i="1" s="1"/>
  <c r="C1264" i="1"/>
  <c r="H1263" i="1"/>
  <c r="G1263" i="1"/>
  <c r="D1263" i="1"/>
  <c r="C1263" i="1"/>
  <c r="H1262" i="1"/>
  <c r="G1262" i="1"/>
  <c r="D1262" i="1"/>
  <c r="C1262" i="1"/>
  <c r="D1261" i="1"/>
  <c r="H1261" i="1" s="1"/>
  <c r="C1261" i="1"/>
  <c r="C1260" i="1"/>
  <c r="H1258" i="1"/>
  <c r="G1258" i="1"/>
  <c r="D1258" i="1"/>
  <c r="C1258" i="1"/>
  <c r="G1257" i="1"/>
  <c r="D1257" i="1"/>
  <c r="H1257" i="1" s="1"/>
  <c r="C1257" i="1"/>
  <c r="G1256" i="1"/>
  <c r="D1256" i="1"/>
  <c r="H1256" i="1" s="1"/>
  <c r="C1256" i="1"/>
  <c r="H1254" i="1"/>
  <c r="G1254" i="1"/>
  <c r="D1254" i="1"/>
  <c r="C1254" i="1"/>
  <c r="D1253" i="1"/>
  <c r="G1253" i="1" s="1"/>
  <c r="C1253" i="1"/>
  <c r="D1252" i="1"/>
  <c r="G1252" i="1" s="1"/>
  <c r="C1252" i="1"/>
  <c r="D1251" i="1"/>
  <c r="G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D1203" i="1"/>
  <c r="H1203" i="1" s="1"/>
  <c r="C1203" i="1"/>
  <c r="D1202" i="1"/>
  <c r="H1202" i="1" s="1"/>
  <c r="C1202" i="1"/>
  <c r="D1201" i="1"/>
  <c r="H1201" i="1" s="1"/>
  <c r="C1201" i="1"/>
  <c r="D1200" i="1"/>
  <c r="H1200" i="1" s="1"/>
  <c r="C1200" i="1"/>
  <c r="D1199" i="1"/>
  <c r="H1199" i="1" s="1"/>
  <c r="C1199" i="1"/>
  <c r="D1198" i="1"/>
  <c r="H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H1188" i="1" s="1"/>
  <c r="C1188" i="1"/>
  <c r="H1187" i="1"/>
  <c r="G1187" i="1"/>
  <c r="D1187" i="1"/>
  <c r="C1187" i="1"/>
  <c r="H1186" i="1"/>
  <c r="G1186" i="1"/>
  <c r="D1186" i="1"/>
  <c r="C1186" i="1"/>
  <c r="H1185" i="1"/>
  <c r="G1185" i="1"/>
  <c r="D1185" i="1"/>
  <c r="C1185" i="1"/>
  <c r="D1184" i="1"/>
  <c r="H1184" i="1" s="1"/>
  <c r="C1184" i="1"/>
  <c r="D1183" i="1"/>
  <c r="H1183" i="1" s="1"/>
  <c r="C1183" i="1"/>
  <c r="C1182" i="1"/>
  <c r="D1179" i="1"/>
  <c r="H1179" i="1" s="1"/>
  <c r="C1179" i="1"/>
  <c r="H1178" i="1"/>
  <c r="G1178" i="1"/>
  <c r="D1178" i="1"/>
  <c r="C1178" i="1"/>
  <c r="H1177" i="1"/>
  <c r="G1177" i="1"/>
  <c r="D1177" i="1"/>
  <c r="C1177" i="1"/>
  <c r="D1176" i="1"/>
  <c r="H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D1169" i="1"/>
  <c r="H1169" i="1" s="1"/>
  <c r="C1169" i="1"/>
  <c r="D1168" i="1"/>
  <c r="H1168" i="1" s="1"/>
  <c r="C1168" i="1"/>
  <c r="H1167" i="1"/>
  <c r="G1167" i="1"/>
  <c r="D1167" i="1"/>
  <c r="C1167" i="1"/>
  <c r="D1166" i="1"/>
  <c r="H1166" i="1" s="1"/>
  <c r="C1166" i="1"/>
  <c r="H1165" i="1"/>
  <c r="D1165" i="1"/>
  <c r="G1165" i="1" s="1"/>
  <c r="C1165" i="1"/>
  <c r="D1164" i="1"/>
  <c r="H1164" i="1" s="1"/>
  <c r="C1164" i="1"/>
  <c r="D1163" i="1"/>
  <c r="H1163" i="1" s="1"/>
  <c r="C1163" i="1"/>
  <c r="H1162" i="1"/>
  <c r="G1162" i="1"/>
  <c r="D1162" i="1"/>
  <c r="C1162"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D1155" i="1"/>
  <c r="H1155" i="1" s="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H1092" i="1" s="1"/>
  <c r="C1092" i="1"/>
  <c r="H1091" i="1"/>
  <c r="G1091" i="1"/>
  <c r="D1091" i="1"/>
  <c r="C1091" i="1"/>
  <c r="D1090" i="1"/>
  <c r="G1090" i="1" s="1"/>
  <c r="C1090" i="1"/>
  <c r="H1089" i="1"/>
  <c r="D1089" i="1"/>
  <c r="G1089" i="1" s="1"/>
  <c r="C1089" i="1"/>
  <c r="H1088" i="1"/>
  <c r="G1088" i="1"/>
  <c r="D1088" i="1"/>
  <c r="C1088" i="1"/>
  <c r="H1087" i="1"/>
  <c r="D1087" i="1"/>
  <c r="G1087" i="1" s="1"/>
  <c r="C1087" i="1"/>
  <c r="H1086" i="1"/>
  <c r="G1086" i="1"/>
  <c r="D1086" i="1"/>
  <c r="C1086" i="1"/>
  <c r="D1085" i="1"/>
  <c r="G1085" i="1" s="1"/>
  <c r="C1085" i="1"/>
  <c r="H1084" i="1"/>
  <c r="G1084" i="1"/>
  <c r="D1084" i="1"/>
  <c r="C1084" i="1"/>
  <c r="H1083" i="1"/>
  <c r="G1083" i="1"/>
  <c r="D1083" i="1"/>
  <c r="C1083" i="1"/>
  <c r="H1082" i="1"/>
  <c r="G1082" i="1"/>
  <c r="D1082" i="1"/>
  <c r="C1082" i="1"/>
  <c r="H1081" i="1"/>
  <c r="G1081" i="1"/>
  <c r="D1081" i="1"/>
  <c r="C1081" i="1"/>
  <c r="D1080" i="1"/>
  <c r="G1080" i="1" s="1"/>
  <c r="C1080" i="1"/>
  <c r="H1079" i="1"/>
  <c r="G1079" i="1"/>
  <c r="D1079" i="1"/>
  <c r="C1079" i="1"/>
  <c r="D1078" i="1"/>
  <c r="H1078" i="1" s="1"/>
  <c r="C1078" i="1"/>
  <c r="H1077" i="1"/>
  <c r="G1077" i="1"/>
  <c r="D1077" i="1"/>
  <c r="C1077" i="1"/>
  <c r="D1076" i="1"/>
  <c r="H1076" i="1" s="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D1063" i="1"/>
  <c r="H1063" i="1" s="1"/>
  <c r="C1063" i="1"/>
  <c r="H1062" i="1"/>
  <c r="G1062" i="1"/>
  <c r="D1062" i="1"/>
  <c r="C1062" i="1"/>
  <c r="D1061" i="1"/>
  <c r="H1061" i="1" s="1"/>
  <c r="C1061" i="1"/>
  <c r="H1060" i="1"/>
  <c r="G1060" i="1"/>
  <c r="D1060" i="1"/>
  <c r="C1060" i="1"/>
  <c r="D1059" i="1"/>
  <c r="H1059" i="1" s="1"/>
  <c r="C1059" i="1"/>
  <c r="H1058" i="1"/>
  <c r="G1058" i="1"/>
  <c r="D1058" i="1"/>
  <c r="C1058" i="1"/>
  <c r="D1057" i="1"/>
  <c r="H1057" i="1" s="1"/>
  <c r="C1057" i="1"/>
  <c r="H1056" i="1"/>
  <c r="G1056" i="1"/>
  <c r="D1056" i="1"/>
  <c r="C1056" i="1"/>
  <c r="D1055" i="1"/>
  <c r="H1055" i="1" s="1"/>
  <c r="C1055" i="1"/>
  <c r="H1054" i="1"/>
  <c r="G1054" i="1"/>
  <c r="D1054" i="1"/>
  <c r="C1054" i="1"/>
  <c r="H1053" i="1"/>
  <c r="G1053" i="1"/>
  <c r="D1053" i="1"/>
  <c r="C1053" i="1"/>
  <c r="D1052" i="1"/>
  <c r="H1052" i="1" s="1"/>
  <c r="C1052" i="1"/>
  <c r="H1051" i="1"/>
  <c r="G1051" i="1"/>
  <c r="D1051" i="1"/>
  <c r="C1051" i="1"/>
  <c r="G1050" i="1"/>
  <c r="D1050" i="1"/>
  <c r="H1050" i="1" s="1"/>
  <c r="C1050" i="1"/>
  <c r="H1049" i="1"/>
  <c r="G1049" i="1"/>
  <c r="D1049" i="1"/>
  <c r="C1049" i="1"/>
  <c r="H1048" i="1"/>
  <c r="G1048" i="1"/>
  <c r="D1048" i="1"/>
  <c r="C1048" i="1"/>
  <c r="H1047" i="1"/>
  <c r="G1047" i="1"/>
  <c r="D1047" i="1"/>
  <c r="C1047" i="1"/>
  <c r="H1046" i="1"/>
  <c r="G1046" i="1"/>
  <c r="D1046" i="1"/>
  <c r="C1046" i="1"/>
  <c r="G1045" i="1"/>
  <c r="D1045" i="1"/>
  <c r="H1045" i="1" s="1"/>
  <c r="C1045" i="1"/>
  <c r="H1044" i="1"/>
  <c r="G1044" i="1"/>
  <c r="D1044" i="1"/>
  <c r="C1044" i="1"/>
  <c r="H1043" i="1"/>
  <c r="G1043" i="1"/>
  <c r="D1043" i="1"/>
  <c r="C1043" i="1"/>
  <c r="D1042" i="1"/>
  <c r="H1042" i="1" s="1"/>
  <c r="C1042" i="1"/>
  <c r="D1041" i="1"/>
  <c r="H1041" i="1" s="1"/>
  <c r="C1041" i="1"/>
  <c r="H1040" i="1"/>
  <c r="D1040" i="1"/>
  <c r="G1040" i="1" s="1"/>
  <c r="C1040" i="1"/>
  <c r="D1039" i="1"/>
  <c r="H1039" i="1" s="1"/>
  <c r="C1039" i="1"/>
  <c r="H1038" i="1"/>
  <c r="G1038" i="1"/>
  <c r="D1038" i="1"/>
  <c r="C1038" i="1"/>
  <c r="H1037" i="1"/>
  <c r="G1037" i="1"/>
  <c r="D1037" i="1"/>
  <c r="C1037" i="1"/>
  <c r="H1036" i="1"/>
  <c r="G1036" i="1"/>
  <c r="D1036" i="1"/>
  <c r="C1036" i="1"/>
  <c r="G1035" i="1"/>
  <c r="D1035" i="1"/>
  <c r="H1035" i="1" s="1"/>
  <c r="C1035" i="1"/>
  <c r="H1034" i="1"/>
  <c r="G1034" i="1"/>
  <c r="D1034" i="1"/>
  <c r="C1034" i="1"/>
  <c r="D1033" i="1"/>
  <c r="H1033" i="1" s="1"/>
  <c r="C1033" i="1"/>
  <c r="H1032" i="1"/>
  <c r="G1032" i="1"/>
  <c r="D1032" i="1"/>
  <c r="C1032" i="1"/>
  <c r="D1031" i="1"/>
  <c r="H1031" i="1" s="1"/>
  <c r="C1031" i="1"/>
  <c r="D1030" i="1"/>
  <c r="H1030" i="1" s="1"/>
  <c r="C1030" i="1"/>
  <c r="D1029" i="1"/>
  <c r="H1029" i="1" s="1"/>
  <c r="C1029" i="1"/>
  <c r="H1028" i="1"/>
  <c r="G1028" i="1"/>
  <c r="D1028" i="1"/>
  <c r="C1028" i="1"/>
  <c r="D1027" i="1"/>
  <c r="H1027" i="1" s="1"/>
  <c r="C1027" i="1"/>
  <c r="D1026" i="1"/>
  <c r="H1026" i="1" s="1"/>
  <c r="C1026" i="1"/>
  <c r="D1025" i="1"/>
  <c r="G1025" i="1" s="1"/>
  <c r="C1025" i="1"/>
  <c r="D1024" i="1"/>
  <c r="G1024" i="1" s="1"/>
  <c r="C1024" i="1"/>
  <c r="D1023" i="1"/>
  <c r="G1023" i="1" s="1"/>
  <c r="C1023" i="1"/>
  <c r="D1022" i="1"/>
  <c r="G1022" i="1" s="1"/>
  <c r="C1022" i="1"/>
  <c r="H1021" i="1"/>
  <c r="G1021" i="1"/>
  <c r="D1021" i="1"/>
  <c r="C1021" i="1"/>
  <c r="D1020" i="1"/>
  <c r="H1020" i="1" s="1"/>
  <c r="C1020" i="1"/>
  <c r="H1019" i="1"/>
  <c r="G1019" i="1"/>
  <c r="D1019" i="1"/>
  <c r="C1019" i="1"/>
  <c r="D1018" i="1"/>
  <c r="H1018" i="1" s="1"/>
  <c r="C1018" i="1"/>
  <c r="H1016" i="1"/>
  <c r="D1016" i="1"/>
  <c r="G1016" i="1" s="1"/>
  <c r="C1016" i="1"/>
  <c r="D1015" i="1"/>
  <c r="H1015" i="1" s="1"/>
  <c r="C1015" i="1"/>
  <c r="H1014" i="1"/>
  <c r="G1014" i="1"/>
  <c r="D1014" i="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H847" i="1"/>
  <c r="G847" i="1"/>
  <c r="D847" i="1"/>
  <c r="C847" i="1"/>
  <c r="H846" i="1"/>
  <c r="G846" i="1"/>
  <c r="D846" i="1"/>
  <c r="C846" i="1"/>
  <c r="H845" i="1"/>
  <c r="G845" i="1"/>
  <c r="D845" i="1"/>
  <c r="C845" i="1"/>
  <c r="H844" i="1"/>
  <c r="G844" i="1"/>
  <c r="D844" i="1"/>
  <c r="C844" i="1"/>
  <c r="D843" i="1"/>
  <c r="H843" i="1" s="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H736" i="1"/>
  <c r="G736" i="1"/>
  <c r="D736" i="1"/>
  <c r="C736" i="1"/>
  <c r="D735" i="1"/>
  <c r="H735" i="1" s="1"/>
  <c r="C735" i="1"/>
  <c r="H734" i="1"/>
  <c r="G734" i="1"/>
  <c r="D734" i="1"/>
  <c r="C734" i="1"/>
  <c r="H733" i="1"/>
  <c r="G733" i="1"/>
  <c r="D733" i="1"/>
  <c r="C733" i="1"/>
  <c r="H732" i="1"/>
  <c r="G732" i="1"/>
  <c r="D732" i="1"/>
  <c r="C732" i="1"/>
  <c r="G731" i="1"/>
  <c r="D731" i="1"/>
  <c r="H731" i="1" s="1"/>
  <c r="C731" i="1"/>
  <c r="H730" i="1"/>
  <c r="G730" i="1"/>
  <c r="D730" i="1"/>
  <c r="C730" i="1"/>
  <c r="D729" i="1"/>
  <c r="H729" i="1" s="1"/>
  <c r="C729" i="1"/>
  <c r="H728" i="1"/>
  <c r="G728" i="1"/>
  <c r="D728" i="1"/>
  <c r="C728" i="1"/>
  <c r="D727" i="1"/>
  <c r="H727" i="1" s="1"/>
  <c r="C727" i="1"/>
  <c r="D726" i="1"/>
  <c r="H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G678" i="1"/>
  <c r="D678" i="1"/>
  <c r="H678" i="1" s="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D652" i="1"/>
  <c r="H652" i="1" s="1"/>
  <c r="C652" i="1"/>
  <c r="D651" i="1"/>
  <c r="H651" i="1" s="1"/>
  <c r="C651" i="1"/>
  <c r="H650" i="1"/>
  <c r="D650" i="1"/>
  <c r="G650" i="1" s="1"/>
  <c r="C650" i="1"/>
  <c r="D649" i="1"/>
  <c r="H649" i="1" s="1"/>
  <c r="C649" i="1"/>
  <c r="G648" i="1"/>
  <c r="D648" i="1"/>
  <c r="H648" i="1" s="1"/>
  <c r="C648" i="1"/>
  <c r="G647" i="1"/>
  <c r="D647" i="1"/>
  <c r="H647" i="1" s="1"/>
  <c r="C647" i="1"/>
  <c r="H646" i="1"/>
  <c r="D646" i="1"/>
  <c r="G646" i="1" s="1"/>
  <c r="C646" i="1"/>
  <c r="D645" i="1"/>
  <c r="H645" i="1" s="1"/>
  <c r="C645" i="1"/>
  <c r="C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C422" i="1"/>
  <c r="D421" i="1"/>
  <c r="H421" i="1" s="1"/>
  <c r="C421" i="1"/>
  <c r="G416" i="1"/>
  <c r="D416" i="1"/>
  <c r="H416" i="1" s="1"/>
  <c r="C416" i="1"/>
  <c r="D415" i="1"/>
  <c r="H415" i="1" s="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G364" i="1"/>
  <c r="D364" i="1"/>
  <c r="H364" i="1" s="1"/>
  <c r="C364" i="1"/>
  <c r="H363" i="1"/>
  <c r="G363" i="1"/>
  <c r="D363" i="1"/>
  <c r="C363" i="1"/>
  <c r="H362" i="1"/>
  <c r="G362" i="1"/>
  <c r="D362" i="1"/>
  <c r="C362" i="1"/>
  <c r="G361" i="1"/>
  <c r="D361" i="1"/>
  <c r="H361" i="1" s="1"/>
  <c r="C361" i="1"/>
  <c r="H360" i="1"/>
  <c r="G360" i="1"/>
  <c r="D360" i="1"/>
  <c r="C360" i="1"/>
  <c r="H359" i="1"/>
  <c r="G359" i="1"/>
  <c r="D359" i="1"/>
  <c r="C359" i="1"/>
  <c r="H358" i="1"/>
  <c r="G358" i="1"/>
  <c r="D358" i="1"/>
  <c r="C358" i="1"/>
  <c r="H357" i="1"/>
  <c r="G357" i="1"/>
  <c r="D357" i="1"/>
  <c r="C357" i="1"/>
  <c r="G356" i="1"/>
  <c r="D356" i="1"/>
  <c r="H356" i="1" s="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D302" i="1"/>
  <c r="G302" i="1" s="1"/>
  <c r="C302" i="1"/>
  <c r="D301" i="1"/>
  <c r="G301" i="1" s="1"/>
  <c r="C301" i="1"/>
  <c r="D300" i="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H268" i="1"/>
  <c r="G268" i="1"/>
  <c r="D268" i="1"/>
  <c r="C268" i="1"/>
  <c r="H267" i="1"/>
  <c r="G267" i="1"/>
  <c r="D267" i="1"/>
  <c r="C267" i="1"/>
  <c r="H266" i="1"/>
  <c r="D266" i="1"/>
  <c r="G266" i="1" s="1"/>
  <c r="C266" i="1"/>
  <c r="G265"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D215" i="1"/>
  <c r="G215" i="1" s="1"/>
  <c r="C215" i="1"/>
  <c r="H214" i="1"/>
  <c r="G214" i="1"/>
  <c r="D214" i="1"/>
  <c r="C214" i="1"/>
  <c r="D213" i="1"/>
  <c r="G213" i="1" s="1"/>
  <c r="C213"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G198" i="1" s="1"/>
  <c r="C198" i="1"/>
  <c r="H197" i="1"/>
  <c r="D197" i="1"/>
  <c r="G197" i="1" s="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D183" i="1"/>
  <c r="G183" i="1" s="1"/>
  <c r="C183" i="1"/>
  <c r="G182" i="1"/>
  <c r="D182" i="1"/>
  <c r="H182" i="1" s="1"/>
  <c r="C182" i="1"/>
  <c r="H181" i="1"/>
  <c r="G181" i="1"/>
  <c r="D181" i="1"/>
  <c r="C181" i="1"/>
  <c r="G180" i="1"/>
  <c r="D180" i="1"/>
  <c r="H180" i="1" s="1"/>
  <c r="C180" i="1"/>
  <c r="H179" i="1"/>
  <c r="G179" i="1"/>
  <c r="D179" i="1"/>
  <c r="C179" i="1"/>
  <c r="G178" i="1"/>
  <c r="D178" i="1"/>
  <c r="H178" i="1" s="1"/>
  <c r="C178" i="1"/>
  <c r="G177" i="1"/>
  <c r="D177" i="1"/>
  <c r="H177" i="1" s="1"/>
  <c r="C177" i="1"/>
  <c r="D176" i="1"/>
  <c r="G176" i="1" s="1"/>
  <c r="C176" i="1"/>
  <c r="H175" i="1"/>
  <c r="D175" i="1"/>
  <c r="G175" i="1" s="1"/>
  <c r="C175" i="1"/>
  <c r="C174" i="1"/>
  <c r="D173" i="1"/>
  <c r="G173" i="1" s="1"/>
  <c r="C173" i="1"/>
  <c r="H172" i="1"/>
  <c r="G172" i="1"/>
  <c r="D172" i="1"/>
  <c r="C172" i="1"/>
  <c r="H171" i="1"/>
  <c r="D171" i="1"/>
  <c r="G171" i="1" s="1"/>
  <c r="C171" i="1"/>
  <c r="H170" i="1"/>
  <c r="D170" i="1"/>
  <c r="G170" i="1" s="1"/>
  <c r="C170" i="1"/>
  <c r="H169" i="1"/>
  <c r="D169" i="1"/>
  <c r="G169" i="1" s="1"/>
  <c r="C169" i="1"/>
  <c r="H168" i="1"/>
  <c r="D168" i="1"/>
  <c r="G168" i="1" s="1"/>
  <c r="C168" i="1"/>
  <c r="H167" i="1"/>
  <c r="D167" i="1"/>
  <c r="G167" i="1" s="1"/>
  <c r="C167" i="1"/>
  <c r="D166" i="1"/>
  <c r="G166" i="1" s="1"/>
  <c r="C166" i="1"/>
  <c r="D165" i="1"/>
  <c r="G165" i="1" s="1"/>
  <c r="C165" i="1"/>
  <c r="D164" i="1"/>
  <c r="H164" i="1" s="1"/>
  <c r="C164" i="1"/>
  <c r="D163" i="1"/>
  <c r="H163" i="1" s="1"/>
  <c r="C163" i="1"/>
  <c r="D162" i="1"/>
  <c r="H162" i="1" s="1"/>
  <c r="C162" i="1"/>
  <c r="D161" i="1"/>
  <c r="H161" i="1" s="1"/>
  <c r="C161" i="1"/>
  <c r="H159" i="1"/>
  <c r="G159" i="1"/>
  <c r="D159" i="1"/>
  <c r="C159" i="1"/>
  <c r="D158" i="1"/>
  <c r="H158" i="1" s="1"/>
  <c r="C158" i="1"/>
  <c r="H157" i="1"/>
  <c r="G157" i="1"/>
  <c r="D157" i="1"/>
  <c r="C157" i="1"/>
  <c r="D156" i="1"/>
  <c r="H156" i="1" s="1"/>
  <c r="C156" i="1"/>
  <c r="H155" i="1"/>
  <c r="G155" i="1"/>
  <c r="D155" i="1"/>
  <c r="C155" i="1"/>
  <c r="D154" i="1"/>
  <c r="G154" i="1" s="1"/>
  <c r="C154" i="1"/>
  <c r="H153" i="1"/>
  <c r="D153" i="1"/>
  <c r="G153" i="1" s="1"/>
  <c r="C153" i="1"/>
  <c r="H152" i="1"/>
  <c r="G152" i="1"/>
  <c r="D152" i="1"/>
  <c r="C152" i="1"/>
  <c r="H151" i="1"/>
  <c r="D151" i="1"/>
  <c r="G151" i="1" s="1"/>
  <c r="C151" i="1"/>
  <c r="H150" i="1"/>
  <c r="D150" i="1"/>
  <c r="G150" i="1" s="1"/>
  <c r="C150"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6" i="1" s="1"/>
  <c r="C136" i="1"/>
  <c r="H135" i="1"/>
  <c r="G135" i="1"/>
  <c r="D135" i="1"/>
  <c r="C135" i="1"/>
  <c r="H134" i="1"/>
  <c r="G134" i="1"/>
  <c r="D134" i="1"/>
  <c r="C134" i="1"/>
  <c r="H133" i="1"/>
  <c r="G133" i="1"/>
  <c r="D133" i="1"/>
  <c r="C133" i="1"/>
  <c r="D132" i="1"/>
  <c r="H132" i="1" s="1"/>
  <c r="C132" i="1"/>
  <c r="D131" i="1"/>
  <c r="H131" i="1" s="1"/>
  <c r="C131" i="1"/>
  <c r="D130" i="1"/>
  <c r="H130" i="1" s="1"/>
  <c r="C130" i="1"/>
  <c r="H129" i="1"/>
  <c r="G129" i="1"/>
  <c r="D129" i="1"/>
  <c r="C129" i="1"/>
  <c r="H128" i="1"/>
  <c r="G128" i="1"/>
  <c r="D128" i="1"/>
  <c r="C128" i="1"/>
  <c r="D127" i="1"/>
  <c r="H127" i="1" s="1"/>
  <c r="C127" i="1"/>
  <c r="D126" i="1"/>
  <c r="H126" i="1" s="1"/>
  <c r="C126" i="1"/>
  <c r="D125" i="1"/>
  <c r="H125" i="1" s="1"/>
  <c r="C125" i="1"/>
  <c r="D124" i="1"/>
  <c r="G124" i="1" s="1"/>
  <c r="C124" i="1"/>
  <c r="D123" i="1"/>
  <c r="G123" i="1" s="1"/>
  <c r="C123" i="1"/>
  <c r="D122" i="1"/>
  <c r="G122" i="1" s="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D102" i="1"/>
  <c r="H102" i="1" s="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C78" i="1"/>
  <c r="H77" i="1"/>
  <c r="G77" i="1"/>
  <c r="D77" i="1"/>
  <c r="C77" i="1"/>
  <c r="H76" i="1"/>
  <c r="G76" i="1"/>
  <c r="D76" i="1"/>
  <c r="C76" i="1"/>
  <c r="H75" i="1"/>
  <c r="G75" i="1"/>
  <c r="D75" i="1"/>
  <c r="C75" i="1"/>
  <c r="D74" i="1"/>
  <c r="H74" i="1" s="1"/>
  <c r="C74" i="1"/>
  <c r="D73" i="1"/>
  <c r="H73" i="1" s="1"/>
  <c r="C73" i="1"/>
  <c r="H72" i="1"/>
  <c r="G72" i="1"/>
  <c r="D72" i="1"/>
  <c r="C72" i="1"/>
  <c r="G71" i="1"/>
  <c r="D71" i="1"/>
  <c r="H71" i="1" s="1"/>
  <c r="C71" i="1"/>
  <c r="H70" i="1"/>
  <c r="G70" i="1"/>
  <c r="D70" i="1"/>
  <c r="C70" i="1"/>
  <c r="H69" i="1"/>
  <c r="G69" i="1"/>
  <c r="D69" i="1"/>
  <c r="C69" i="1"/>
  <c r="H68" i="1"/>
  <c r="G68" i="1"/>
  <c r="D68" i="1"/>
  <c r="C68" i="1"/>
  <c r="H67" i="1"/>
  <c r="G67" i="1"/>
  <c r="D67" i="1"/>
  <c r="C67" i="1"/>
  <c r="H66" i="1"/>
  <c r="D66" i="1"/>
  <c r="G66" i="1" s="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D44" i="1"/>
  <c r="G44" i="1" s="1"/>
  <c r="C44" i="1"/>
  <c r="D43" i="1"/>
  <c r="H43" i="1" s="1"/>
  <c r="C43" i="1"/>
  <c r="D42" i="1"/>
  <c r="H42" i="1" s="1"/>
  <c r="C42" i="1"/>
  <c r="D41" i="1"/>
  <c r="H41" i="1" s="1"/>
  <c r="C41" i="1"/>
  <c r="D40" i="1"/>
  <c r="H40" i="1" s="1"/>
  <c r="C40" i="1"/>
  <c r="D39" i="1"/>
  <c r="H39" i="1" s="1"/>
  <c r="C39" i="1"/>
  <c r="D38" i="1"/>
  <c r="H38" i="1" s="1"/>
  <c r="C38" i="1"/>
  <c r="D37" i="1"/>
  <c r="G37" i="1" s="1"/>
  <c r="C37" i="1"/>
  <c r="D36" i="1"/>
  <c r="H36" i="1" s="1"/>
  <c r="C36" i="1"/>
  <c r="D35" i="1"/>
  <c r="H35" i="1" s="1"/>
  <c r="C35" i="1"/>
  <c r="D34" i="1"/>
  <c r="H34" i="1" s="1"/>
  <c r="C34" i="1"/>
  <c r="D33" i="1"/>
  <c r="G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G21" i="1" s="1"/>
  <c r="C21" i="1"/>
  <c r="D20" i="1"/>
  <c r="H20" i="1" s="1"/>
  <c r="C20" i="1"/>
  <c r="D19" i="1"/>
  <c r="G19" i="1" s="1"/>
  <c r="C19" i="1"/>
  <c r="D18" i="1"/>
  <c r="H18" i="1" s="1"/>
  <c r="C18" i="1"/>
  <c r="D17" i="1"/>
  <c r="H17" i="1" s="1"/>
  <c r="C17" i="1"/>
  <c r="D16" i="1"/>
  <c r="H16" i="1" s="1"/>
  <c r="C16" i="1"/>
  <c r="D15" i="1"/>
  <c r="H15" i="1" s="1"/>
  <c r="C15" i="1"/>
  <c r="D14" i="1"/>
  <c r="G14" i="1" s="1"/>
  <c r="C14" i="1"/>
  <c r="D13" i="1"/>
  <c r="H13" i="1" s="1"/>
  <c r="C13" i="1"/>
  <c r="D12" i="1"/>
  <c r="G12" i="1" s="1"/>
  <c r="C12" i="1"/>
  <c r="D11" i="1"/>
  <c r="H11" i="1" s="1"/>
  <c r="C11" i="1"/>
  <c r="D10" i="1"/>
  <c r="H10" i="1" s="1"/>
  <c r="C10" i="1"/>
  <c r="D9" i="1"/>
  <c r="H9" i="1" s="1"/>
  <c r="C9" i="1"/>
  <c r="D8" i="1"/>
  <c r="G8" i="1" s="1"/>
  <c r="C8" i="1"/>
  <c r="D7" i="1"/>
  <c r="H7" i="1" s="1"/>
  <c r="C7" i="1"/>
  <c r="D6" i="1"/>
  <c r="G6" i="1" s="1"/>
  <c r="C6" i="1"/>
  <c r="D5" i="1"/>
  <c r="H5" i="1" s="1"/>
  <c r="C5" i="1"/>
  <c r="D4" i="1"/>
  <c r="G4" i="1" s="1"/>
  <c r="C4" i="1"/>
  <c r="D3" i="1"/>
  <c r="J1558" i="1" l="1"/>
  <c r="H1558" i="1"/>
  <c r="I1558" i="1" s="1"/>
  <c r="E37" i="9"/>
  <c r="B37" i="9" s="1"/>
  <c r="E322" i="9"/>
  <c r="B322" i="9" s="1"/>
  <c r="G1400" i="1"/>
  <c r="H1289" i="1"/>
  <c r="E31" i="9"/>
  <c r="B31" i="9" s="1"/>
  <c r="F236" i="9"/>
  <c r="B236" i="9" s="1"/>
  <c r="E326" i="9"/>
  <c r="B326" i="9" s="1"/>
  <c r="H34" i="3"/>
  <c r="C1555" i="1"/>
  <c r="G1555" i="1" s="1"/>
  <c r="C1556" i="1"/>
  <c r="G1556" i="1" s="1"/>
  <c r="D5" i="7"/>
  <c r="G1539" i="1"/>
  <c r="G1540" i="1"/>
  <c r="H1539" i="1"/>
  <c r="E327" i="9"/>
  <c r="B327" i="9" s="1"/>
  <c r="D422" i="1"/>
  <c r="H422" i="1" s="1"/>
  <c r="E647" i="4"/>
  <c r="D641" i="1" s="1"/>
  <c r="G652" i="1"/>
  <c r="G1386" i="1"/>
  <c r="G1388" i="1"/>
  <c r="H1389" i="1"/>
  <c r="H1388" i="1"/>
  <c r="H1387" i="1"/>
  <c r="H1385" i="1"/>
  <c r="H1384" i="1"/>
  <c r="G1390" i="1"/>
  <c r="E335" i="9"/>
  <c r="B335" i="9" s="1"/>
  <c r="H1390" i="1"/>
  <c r="G1306" i="1"/>
  <c r="G1305" i="1"/>
  <c r="G1681" i="1"/>
  <c r="H1681" i="1"/>
  <c r="G1340" i="1"/>
  <c r="C1278" i="1"/>
  <c r="H1278" i="1" s="1"/>
  <c r="H1292" i="1"/>
  <c r="F197" i="5"/>
  <c r="I30" i="3"/>
  <c r="D1510" i="1"/>
  <c r="G1510" i="1" s="1"/>
  <c r="F115" i="6"/>
  <c r="E141" i="6"/>
  <c r="G1511" i="1"/>
  <c r="F114" i="6"/>
  <c r="G1522" i="1"/>
  <c r="F428" i="4"/>
  <c r="H300" i="1"/>
  <c r="H1291" i="1"/>
  <c r="H1287" i="1"/>
  <c r="H1281" i="1"/>
  <c r="G653" i="1"/>
  <c r="G651" i="1"/>
  <c r="E296" i="9"/>
  <c r="B296" i="9" s="1"/>
  <c r="D423" i="1"/>
  <c r="H642" i="1"/>
  <c r="H1606" i="1"/>
  <c r="G1605" i="1"/>
  <c r="H1602" i="1"/>
  <c r="G1601" i="1"/>
  <c r="H1594" i="1"/>
  <c r="G1585" i="1"/>
  <c r="G1266" i="1"/>
  <c r="E255" i="5"/>
  <c r="D1259" i="1" s="1"/>
  <c r="D1260" i="1"/>
  <c r="E311" i="9"/>
  <c r="B311" i="9" s="1"/>
  <c r="E329" i="9"/>
  <c r="B329" i="9" s="1"/>
  <c r="G848" i="1"/>
  <c r="G843" i="1"/>
  <c r="E81" i="9"/>
  <c r="B81" i="9" s="1"/>
  <c r="G737" i="1"/>
  <c r="G735" i="1"/>
  <c r="G729" i="1"/>
  <c r="G727" i="1"/>
  <c r="G726" i="1"/>
  <c r="G725" i="1"/>
  <c r="G717" i="1"/>
  <c r="G695" i="1"/>
  <c r="G676" i="1"/>
  <c r="G649" i="1"/>
  <c r="G645" i="1"/>
  <c r="G415" i="1"/>
  <c r="G421" i="1"/>
  <c r="G388" i="1"/>
  <c r="G389" i="1"/>
  <c r="F393" i="4"/>
  <c r="G381" i="1"/>
  <c r="G374" i="1"/>
  <c r="H374" i="1"/>
  <c r="F379" i="4"/>
  <c r="E373" i="4"/>
  <c r="D368" i="1" s="1"/>
  <c r="H301" i="1"/>
  <c r="G300" i="1"/>
  <c r="G298" i="1"/>
  <c r="G422" i="1"/>
  <c r="G270" i="1"/>
  <c r="G272" i="1"/>
  <c r="F274" i="4"/>
  <c r="E262" i="4"/>
  <c r="D258" i="1" s="1"/>
  <c r="F269" i="4"/>
  <c r="H215" i="1"/>
  <c r="H198" i="1"/>
  <c r="H212" i="1"/>
  <c r="H213" i="1"/>
  <c r="F202" i="4"/>
  <c r="F216" i="4"/>
  <c r="E57" i="9"/>
  <c r="B57" i="9" s="1"/>
  <c r="D190" i="1"/>
  <c r="B242" i="9"/>
  <c r="B238" i="9"/>
  <c r="D174" i="1"/>
  <c r="H176" i="1"/>
  <c r="H173" i="1"/>
  <c r="H166" i="1"/>
  <c r="F170" i="4"/>
  <c r="H165" i="1"/>
  <c r="E164" i="4"/>
  <c r="D160" i="1" s="1"/>
  <c r="G164" i="1"/>
  <c r="G163" i="1"/>
  <c r="E49" i="9"/>
  <c r="B49" i="9" s="1"/>
  <c r="G161" i="1"/>
  <c r="G162" i="1"/>
  <c r="G156" i="1"/>
  <c r="G158" i="1"/>
  <c r="F160" i="4"/>
  <c r="E153" i="4"/>
  <c r="D149" i="1" s="1"/>
  <c r="E48" i="9"/>
  <c r="B48" i="9" s="1"/>
  <c r="H154" i="1"/>
  <c r="F154" i="4"/>
  <c r="G136" i="1"/>
  <c r="G147" i="1"/>
  <c r="G130" i="1"/>
  <c r="G131" i="1"/>
  <c r="G132" i="1"/>
  <c r="F134" i="4"/>
  <c r="F135" i="4"/>
  <c r="G127" i="1"/>
  <c r="G125" i="1"/>
  <c r="G126" i="1"/>
  <c r="H124" i="1"/>
  <c r="H122" i="1"/>
  <c r="F126" i="4"/>
  <c r="H123" i="1"/>
  <c r="G102" i="1"/>
  <c r="G108" i="1"/>
  <c r="G113" i="1"/>
  <c r="F106" i="4"/>
  <c r="G79" i="1"/>
  <c r="G81" i="1"/>
  <c r="E82" i="4"/>
  <c r="D78" i="1" s="1"/>
  <c r="G73" i="1"/>
  <c r="G74" i="1"/>
  <c r="F77" i="4"/>
  <c r="E6" i="4"/>
  <c r="E422" i="4" s="1"/>
  <c r="G64" i="1"/>
  <c r="G65" i="1"/>
  <c r="G1314" i="1"/>
  <c r="G1312" i="1"/>
  <c r="G1294" i="1"/>
  <c r="G1290" i="1"/>
  <c r="G1278" i="1"/>
  <c r="G1281" i="1"/>
  <c r="G1264" i="1"/>
  <c r="G1265" i="1"/>
  <c r="F260" i="5"/>
  <c r="G1261" i="1"/>
  <c r="E303" i="9"/>
  <c r="B303" i="9" s="1"/>
  <c r="E251" i="5"/>
  <c r="H1252" i="1"/>
  <c r="H1253" i="1"/>
  <c r="H1251" i="1"/>
  <c r="E340" i="9"/>
  <c r="B340" i="9" s="1"/>
  <c r="G1203" i="1"/>
  <c r="E337" i="9"/>
  <c r="B337" i="9" s="1"/>
  <c r="G1201" i="1"/>
  <c r="G1202" i="1"/>
  <c r="G1200" i="1"/>
  <c r="G1199" i="1"/>
  <c r="D1182" i="1"/>
  <c r="H1182" i="1" s="1"/>
  <c r="G1198" i="1"/>
  <c r="G1188" i="1"/>
  <c r="G1184" i="1"/>
  <c r="G1182" i="1"/>
  <c r="G1183" i="1"/>
  <c r="E336" i="9"/>
  <c r="B336" i="9" s="1"/>
  <c r="G1176" i="1"/>
  <c r="G1179" i="1"/>
  <c r="G1169" i="1"/>
  <c r="G1168" i="1"/>
  <c r="E313" i="9"/>
  <c r="E312" i="9"/>
  <c r="B312" i="9" s="1"/>
  <c r="G1166" i="1"/>
  <c r="G1164" i="1"/>
  <c r="G1163" i="1"/>
  <c r="G1155" i="1"/>
  <c r="G1161" i="1"/>
  <c r="G1092" i="1"/>
  <c r="H1090" i="1"/>
  <c r="H1085" i="1"/>
  <c r="H1080" i="1"/>
  <c r="H1075" i="1"/>
  <c r="G1075" i="1"/>
  <c r="F70" i="5"/>
  <c r="G1076" i="1"/>
  <c r="G1078" i="1"/>
  <c r="G1061" i="1"/>
  <c r="G1063" i="1"/>
  <c r="F56" i="5"/>
  <c r="G1057" i="1"/>
  <c r="G1059" i="1"/>
  <c r="G1055" i="1"/>
  <c r="G1052" i="1"/>
  <c r="G1042" i="1"/>
  <c r="G1041" i="1"/>
  <c r="G1039" i="1"/>
  <c r="G1033" i="1"/>
  <c r="G1031" i="1"/>
  <c r="G1030" i="1"/>
  <c r="G1029" i="1"/>
  <c r="G1027" i="1"/>
  <c r="G1026" i="1"/>
  <c r="H1024" i="1"/>
  <c r="H1025" i="1"/>
  <c r="H1023" i="1"/>
  <c r="H1022" i="1"/>
  <c r="E12" i="5"/>
  <c r="D1017" i="1" s="1"/>
  <c r="G1018" i="1"/>
  <c r="G1020" i="1"/>
  <c r="G1013" i="1"/>
  <c r="G1015" i="1"/>
  <c r="E36" i="9"/>
  <c r="B36" i="9" s="1"/>
  <c r="G5" i="1"/>
  <c r="G7" i="1"/>
  <c r="G10" i="1"/>
  <c r="G13" i="1"/>
  <c r="G16" i="1"/>
  <c r="G17" i="1"/>
  <c r="G20" i="1"/>
  <c r="G23" i="1"/>
  <c r="G25" i="1"/>
  <c r="G28" i="1"/>
  <c r="G30" i="1"/>
  <c r="G32" i="1"/>
  <c r="G35" i="1"/>
  <c r="G38" i="1"/>
  <c r="G40" i="1"/>
  <c r="G42" i="1"/>
  <c r="H4" i="1"/>
  <c r="H6" i="1"/>
  <c r="H8" i="1"/>
  <c r="H12" i="1"/>
  <c r="H14" i="1"/>
  <c r="H19" i="1"/>
  <c r="H21" i="1"/>
  <c r="H33" i="1"/>
  <c r="H37" i="1"/>
  <c r="H44" i="1"/>
  <c r="G11" i="1"/>
  <c r="G15" i="1"/>
  <c r="G22" i="1"/>
  <c r="G26" i="1"/>
  <c r="G29" i="1"/>
  <c r="G34" i="1"/>
  <c r="G39" i="1"/>
  <c r="G43" i="1"/>
  <c r="G9" i="1"/>
  <c r="G18" i="1"/>
  <c r="G24" i="1"/>
  <c r="G27" i="1"/>
  <c r="G31" i="1"/>
  <c r="G36" i="1"/>
  <c r="G41" i="1"/>
  <c r="H1474" i="1"/>
  <c r="H1478" i="1"/>
  <c r="H1482" i="1"/>
  <c r="H1486" i="1"/>
  <c r="H1490" i="1"/>
  <c r="H1494" i="1"/>
  <c r="H1498" i="1"/>
  <c r="H1502" i="1"/>
  <c r="H1506" i="1"/>
  <c r="H1510" i="1"/>
  <c r="H1514" i="1"/>
  <c r="H1518" i="1"/>
  <c r="H1522" i="1"/>
  <c r="H1526" i="1"/>
  <c r="H1542" i="1"/>
  <c r="H1546" i="1"/>
  <c r="J1553" i="1"/>
  <c r="H1553" i="1"/>
  <c r="G1553" i="1"/>
  <c r="H1563" i="1"/>
  <c r="G1563" i="1"/>
  <c r="J1568" i="1"/>
  <c r="H1568" i="1"/>
  <c r="G1568" i="1"/>
  <c r="J1579" i="1"/>
  <c r="H1579" i="1"/>
  <c r="G1579" i="1"/>
  <c r="G1592" i="1"/>
  <c r="H1592" i="1"/>
  <c r="G1608" i="1"/>
  <c r="H1608" i="1"/>
  <c r="G1628" i="1"/>
  <c r="H1628" i="1"/>
  <c r="G1644" i="1"/>
  <c r="H1644" i="1"/>
  <c r="G1660" i="1"/>
  <c r="H1660" i="1"/>
  <c r="G1676" i="1"/>
  <c r="H1676" i="1"/>
  <c r="I1542" i="1"/>
  <c r="I1546" i="1"/>
  <c r="J1551" i="1"/>
  <c r="H1551" i="1"/>
  <c r="G1551" i="1"/>
  <c r="I1551" i="1" s="1"/>
  <c r="H1556" i="1"/>
  <c r="J1561" i="1"/>
  <c r="H1561" i="1"/>
  <c r="G1561" i="1"/>
  <c r="I1561" i="1" s="1"/>
  <c r="J1566" i="1"/>
  <c r="H1566" i="1"/>
  <c r="G1566" i="1"/>
  <c r="I1566" i="1" s="1"/>
  <c r="J1576" i="1"/>
  <c r="H1576" i="1"/>
  <c r="G1576" i="1"/>
  <c r="G1584" i="1"/>
  <c r="H1584" i="1"/>
  <c r="G1588" i="1"/>
  <c r="H1588" i="1"/>
  <c r="G1604" i="1"/>
  <c r="H1604" i="1"/>
  <c r="G1620" i="1"/>
  <c r="H1620" i="1"/>
  <c r="G1624" i="1"/>
  <c r="H1624" i="1"/>
  <c r="G1640" i="1"/>
  <c r="H1640" i="1"/>
  <c r="G1656" i="1"/>
  <c r="H1656" i="1"/>
  <c r="G1672" i="1"/>
  <c r="H1672" i="1"/>
  <c r="J1542" i="1"/>
  <c r="J1546" i="1"/>
  <c r="J1549" i="1"/>
  <c r="H1549" i="1"/>
  <c r="G1549" i="1"/>
  <c r="I1549" i="1" s="1"/>
  <c r="J1559" i="1"/>
  <c r="H1559" i="1"/>
  <c r="G1559" i="1"/>
  <c r="J1564" i="1"/>
  <c r="H1564" i="1"/>
  <c r="G1564" i="1"/>
  <c r="J1574" i="1"/>
  <c r="H1574" i="1"/>
  <c r="G1574" i="1"/>
  <c r="I1574" i="1" s="1"/>
  <c r="G1600" i="1"/>
  <c r="H1600" i="1"/>
  <c r="G1616" i="1"/>
  <c r="H1616" i="1"/>
  <c r="G1636" i="1"/>
  <c r="H1636" i="1"/>
  <c r="G1652" i="1"/>
  <c r="H1652" i="1"/>
  <c r="G1668" i="1"/>
  <c r="H1668" i="1"/>
  <c r="G1684" i="1"/>
  <c r="H1684" i="1"/>
  <c r="H1475" i="1"/>
  <c r="H1479" i="1"/>
  <c r="H1483" i="1"/>
  <c r="H1487" i="1"/>
  <c r="H1491" i="1"/>
  <c r="H1495" i="1"/>
  <c r="H1499" i="1"/>
  <c r="H1503" i="1"/>
  <c r="H1507" i="1"/>
  <c r="H1511" i="1"/>
  <c r="H1515" i="1"/>
  <c r="H1519" i="1"/>
  <c r="H1523" i="1"/>
  <c r="I1543" i="1"/>
  <c r="I1544" i="1"/>
  <c r="H1555" i="1"/>
  <c r="J1557" i="1"/>
  <c r="H1557" i="1"/>
  <c r="G1557" i="1"/>
  <c r="J1570" i="1"/>
  <c r="H1570" i="1"/>
  <c r="G1570" i="1"/>
  <c r="I1570" i="1" s="1"/>
  <c r="J1581" i="1"/>
  <c r="H1581" i="1"/>
  <c r="G1581" i="1"/>
  <c r="G1596" i="1"/>
  <c r="H1596" i="1"/>
  <c r="G1612" i="1"/>
  <c r="H1612" i="1"/>
  <c r="G1632" i="1"/>
  <c r="H1632" i="1"/>
  <c r="G1648" i="1"/>
  <c r="H1648" i="1"/>
  <c r="G1664" i="1"/>
  <c r="H1664" i="1"/>
  <c r="G1680" i="1"/>
  <c r="H1680" i="1"/>
  <c r="J1541" i="1"/>
  <c r="J1543" i="1"/>
  <c r="J1545" i="1"/>
  <c r="G1583" i="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F82" i="4"/>
  <c r="E360" i="4"/>
  <c r="E417" i="4" s="1"/>
  <c r="D412" i="1" s="1"/>
  <c r="E430" i="4"/>
  <c r="E535" i="4"/>
  <c r="G1547" i="1"/>
  <c r="E5" i="7"/>
  <c r="G346" i="9" s="1"/>
  <c r="E346" i="9" s="1"/>
  <c r="F50" i="4"/>
  <c r="D49" i="4"/>
  <c r="F309" i="4"/>
  <c r="D308" i="4"/>
  <c r="D45" i="8"/>
  <c r="F8" i="4"/>
  <c r="D7" i="4"/>
  <c r="F361" i="4"/>
  <c r="D360" i="4"/>
  <c r="D491" i="4"/>
  <c r="D597" i="4"/>
  <c r="E156" i="9"/>
  <c r="B156" i="9" s="1"/>
  <c r="D647" i="4"/>
  <c r="D12" i="5"/>
  <c r="G315" i="9"/>
  <c r="G316" i="9"/>
  <c r="E339" i="9"/>
  <c r="B339" i="9" s="1"/>
  <c r="D255" i="5"/>
  <c r="D5" i="6"/>
  <c r="H316" i="9"/>
  <c r="H315" i="9"/>
  <c r="D125" i="4"/>
  <c r="D153" i="4"/>
  <c r="D273" i="4"/>
  <c r="F314" i="4"/>
  <c r="F366" i="4"/>
  <c r="F529" i="4"/>
  <c r="D571" i="4"/>
  <c r="F607" i="4"/>
  <c r="D629" i="4"/>
  <c r="D88" i="5"/>
  <c r="F150" i="5"/>
  <c r="D177" i="5"/>
  <c r="D203" i="5"/>
  <c r="F219" i="5"/>
  <c r="F277" i="5"/>
  <c r="D35" i="6"/>
  <c r="D129" i="6"/>
  <c r="H310" i="9"/>
  <c r="G310" i="9"/>
  <c r="E310" i="9" s="1"/>
  <c r="B310" i="9" s="1"/>
  <c r="H309" i="9"/>
  <c r="M228" i="9"/>
  <c r="H308" i="9"/>
  <c r="E308" i="9" s="1"/>
  <c r="B308" i="9" s="1"/>
  <c r="G302" i="9"/>
  <c r="E302" i="9" s="1"/>
  <c r="B302" i="9" s="1"/>
  <c r="G300" i="9"/>
  <c r="E300" i="9" s="1"/>
  <c r="B300" i="9" s="1"/>
  <c r="G309" i="9"/>
  <c r="G301" i="9"/>
  <c r="E301" i="9" s="1"/>
  <c r="B301" i="9" s="1"/>
  <c r="G227" i="9"/>
  <c r="E227" i="9" s="1"/>
  <c r="B227" i="9" s="1"/>
  <c r="G225" i="9"/>
  <c r="E225" i="9" s="1"/>
  <c r="B225" i="9" s="1"/>
  <c r="G223" i="9"/>
  <c r="E223" i="9" s="1"/>
  <c r="B223" i="9" s="1"/>
  <c r="G221" i="9"/>
  <c r="E221" i="9" s="1"/>
  <c r="B221"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222" i="9"/>
  <c r="E222" i="9" s="1"/>
  <c r="B222" i="9" s="1"/>
  <c r="G220" i="9"/>
  <c r="E220" i="9" s="1"/>
  <c r="B220" i="9" s="1"/>
  <c r="G212" i="9"/>
  <c r="E212" i="9" s="1"/>
  <c r="B212" i="9" s="1"/>
  <c r="G211" i="9"/>
  <c r="E211" i="9" s="1"/>
  <c r="B211" i="9" s="1"/>
  <c r="G210" i="9"/>
  <c r="E210" i="9" s="1"/>
  <c r="B210" i="9" s="1"/>
  <c r="G209" i="9"/>
  <c r="E209" i="9" s="1"/>
  <c r="B209" i="9" s="1"/>
  <c r="G208" i="9"/>
  <c r="E208" i="9" s="1"/>
  <c r="B208" i="9" s="1"/>
  <c r="L207" i="9"/>
  <c r="F207" i="9" s="1"/>
  <c r="G180" i="9"/>
  <c r="H179" i="9"/>
  <c r="G224" i="9"/>
  <c r="E224" i="9" s="1"/>
  <c r="B224" i="9" s="1"/>
  <c r="G218" i="9"/>
  <c r="E218" i="9" s="1"/>
  <c r="B218" i="9" s="1"/>
  <c r="G215" i="9"/>
  <c r="E215" i="9" s="1"/>
  <c r="B215" i="9" s="1"/>
  <c r="G179" i="9"/>
  <c r="E179" i="9" s="1"/>
  <c r="B179" i="9" s="1"/>
  <c r="G178" i="9"/>
  <c r="E178" i="9" s="1"/>
  <c r="B178" i="9" s="1"/>
  <c r="G177" i="9"/>
  <c r="E177" i="9" s="1"/>
  <c r="B177" i="9" s="1"/>
  <c r="G176" i="9"/>
  <c r="E176" i="9" s="1"/>
  <c r="B176" i="9" s="1"/>
  <c r="G175" i="9"/>
  <c r="E175" i="9" s="1"/>
  <c r="B175" i="9" s="1"/>
  <c r="G174" i="9"/>
  <c r="E174" i="9" s="1"/>
  <c r="B174" i="9" s="1"/>
  <c r="G226" i="9"/>
  <c r="E226" i="9" s="1"/>
  <c r="B226" i="9" s="1"/>
  <c r="G216" i="9"/>
  <c r="E216" i="9" s="1"/>
  <c r="B216" i="9" s="1"/>
  <c r="L228" i="9"/>
  <c r="G219" i="9"/>
  <c r="E219" i="9" s="1"/>
  <c r="B219" i="9" s="1"/>
  <c r="G214" i="9"/>
  <c r="E214" i="9" s="1"/>
  <c r="B214"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D164" i="4"/>
  <c r="E88" i="5"/>
  <c r="D1093" i="1" s="1"/>
  <c r="F89" i="5"/>
  <c r="D147" i="5"/>
  <c r="E177" i="5"/>
  <c r="F178" i="5"/>
  <c r="D44" i="8"/>
  <c r="G343" i="9" s="1"/>
  <c r="E343" i="9" s="1"/>
  <c r="B229" i="9"/>
  <c r="B233" i="9"/>
  <c r="B237" i="9"/>
  <c r="B241" i="9"/>
  <c r="B245" i="9"/>
  <c r="B249" i="9"/>
  <c r="B253" i="9"/>
  <c r="B257" i="9"/>
  <c r="B261" i="9"/>
  <c r="B265" i="9"/>
  <c r="B269" i="9"/>
  <c r="B273" i="9"/>
  <c r="B277" i="9"/>
  <c r="B281" i="9"/>
  <c r="B285" i="9"/>
  <c r="B289" i="9"/>
  <c r="E307" i="9"/>
  <c r="B307" i="9" s="1"/>
  <c r="E320" i="9"/>
  <c r="B320" i="9" s="1"/>
  <c r="E324" i="9"/>
  <c r="B324" i="9" s="1"/>
  <c r="E328" i="9"/>
  <c r="B328" i="9" s="1"/>
  <c r="E332" i="9"/>
  <c r="B332" i="9" s="1"/>
  <c r="F239" i="9"/>
  <c r="B239" i="9" s="1"/>
  <c r="F243" i="9"/>
  <c r="B243" i="9" s="1"/>
  <c r="F247" i="9"/>
  <c r="B247" i="9" s="1"/>
  <c r="F251" i="9"/>
  <c r="B251" i="9" s="1"/>
  <c r="F255" i="9"/>
  <c r="B255" i="9" s="1"/>
  <c r="F259" i="9"/>
  <c r="B259" i="9" s="1"/>
  <c r="F263" i="9"/>
  <c r="B263" i="9" s="1"/>
  <c r="F267" i="9"/>
  <c r="B267" i="9" s="1"/>
  <c r="F271" i="9"/>
  <c r="B271" i="9" s="1"/>
  <c r="F275" i="9"/>
  <c r="B275" i="9" s="1"/>
  <c r="F279" i="9"/>
  <c r="B279" i="9" s="1"/>
  <c r="F283" i="9"/>
  <c r="B283" i="9" s="1"/>
  <c r="F287" i="9"/>
  <c r="B287" i="9" s="1"/>
  <c r="F291" i="9"/>
  <c r="B291" i="9" s="1"/>
  <c r="B294" i="9"/>
  <c r="B304" i="9"/>
  <c r="B313" i="9"/>
  <c r="I1557" i="1" l="1"/>
  <c r="C1538" i="1"/>
  <c r="H33" i="3"/>
  <c r="I31" i="3"/>
  <c r="D1537" i="1"/>
  <c r="F228" i="9"/>
  <c r="B228" i="9" s="1"/>
  <c r="G423" i="1"/>
  <c r="H423" i="1"/>
  <c r="H19" i="9"/>
  <c r="E19" i="9" s="1"/>
  <c r="B19" i="9" s="1"/>
  <c r="G1260" i="1"/>
  <c r="H1260" i="1"/>
  <c r="F373" i="4"/>
  <c r="H368" i="1"/>
  <c r="G368" i="1"/>
  <c r="F262" i="4"/>
  <c r="H258" i="1"/>
  <c r="G258" i="1"/>
  <c r="H190" i="1"/>
  <c r="G190" i="1"/>
  <c r="E152" i="4"/>
  <c r="I18" i="3" s="1"/>
  <c r="G174" i="1"/>
  <c r="H174" i="1"/>
  <c r="H78" i="1"/>
  <c r="G78" i="1"/>
  <c r="I17" i="3"/>
  <c r="D2" i="1"/>
  <c r="I25" i="3"/>
  <c r="D1255" i="1"/>
  <c r="E316" i="9"/>
  <c r="B316" i="9" s="1"/>
  <c r="E7" i="5"/>
  <c r="D1012" i="1"/>
  <c r="I22" i="3"/>
  <c r="B343" i="9"/>
  <c r="F35" i="6"/>
  <c r="H28" i="3"/>
  <c r="C1431" i="1"/>
  <c r="F177" i="5"/>
  <c r="H24" i="3"/>
  <c r="C1181" i="1"/>
  <c r="F125" i="4"/>
  <c r="C121" i="1"/>
  <c r="F647" i="4"/>
  <c r="C641" i="1"/>
  <c r="D6" i="4"/>
  <c r="F7" i="4"/>
  <c r="C3" i="1"/>
  <c r="B346" i="9"/>
  <c r="E345" i="9"/>
  <c r="I10" i="3" s="1"/>
  <c r="F49" i="4"/>
  <c r="C45" i="1"/>
  <c r="I33" i="3"/>
  <c r="D1538" i="1"/>
  <c r="E640" i="4"/>
  <c r="D634" i="1" s="1"/>
  <c r="D529" i="1"/>
  <c r="I1564" i="1"/>
  <c r="I1579" i="1"/>
  <c r="I1553" i="1"/>
  <c r="I24" i="3"/>
  <c r="E176" i="5"/>
  <c r="D1180" i="1" s="1"/>
  <c r="D1181" i="1"/>
  <c r="F164" i="4"/>
  <c r="C160" i="1"/>
  <c r="E180" i="9"/>
  <c r="B180" i="9" s="1"/>
  <c r="F571" i="4"/>
  <c r="C565" i="1"/>
  <c r="D418" i="4"/>
  <c r="F360" i="4"/>
  <c r="C355" i="1"/>
  <c r="E69" i="5"/>
  <c r="E639" i="4"/>
  <c r="D633" i="1" s="1"/>
  <c r="D424" i="1"/>
  <c r="F147" i="5"/>
  <c r="C1152" i="1"/>
  <c r="D69" i="5"/>
  <c r="F88" i="5"/>
  <c r="C1093" i="1"/>
  <c r="D535" i="4"/>
  <c r="F273" i="4"/>
  <c r="C269" i="1"/>
  <c r="G348" i="9"/>
  <c r="E348" i="9" s="1"/>
  <c r="D141" i="6"/>
  <c r="F5" i="6"/>
  <c r="H27" i="3"/>
  <c r="C1401" i="1"/>
  <c r="E315" i="9"/>
  <c r="B315" i="9" s="1"/>
  <c r="F597" i="4"/>
  <c r="C591" i="1"/>
  <c r="D417" i="4"/>
  <c r="F308" i="4"/>
  <c r="C303" i="1"/>
  <c r="E643" i="4"/>
  <c r="D417" i="1"/>
  <c r="E418" i="4"/>
  <c r="D413" i="1" s="1"/>
  <c r="D355" i="1"/>
  <c r="K1481" i="9"/>
  <c r="G344" i="9"/>
  <c r="E344" i="9" s="1"/>
  <c r="B344" i="9" s="1"/>
  <c r="I39" i="3"/>
  <c r="C1621" i="1"/>
  <c r="B207" i="9"/>
  <c r="E309" i="9"/>
  <c r="B309" i="9" s="1"/>
  <c r="F129" i="6"/>
  <c r="C1525" i="1"/>
  <c r="G338" i="9"/>
  <c r="E338" i="9" s="1"/>
  <c r="B338" i="9" s="1"/>
  <c r="F203" i="5"/>
  <c r="C1207" i="1"/>
  <c r="F629" i="4"/>
  <c r="C623" i="1"/>
  <c r="H24" i="9"/>
  <c r="D152" i="4"/>
  <c r="G24" i="9"/>
  <c r="F153" i="4"/>
  <c r="C149" i="1"/>
  <c r="F255" i="5"/>
  <c r="D251" i="5"/>
  <c r="C1259" i="1"/>
  <c r="D7" i="5"/>
  <c r="F12" i="5"/>
  <c r="C1017" i="1"/>
  <c r="F491" i="4"/>
  <c r="D430" i="4"/>
  <c r="C485" i="1"/>
  <c r="I40" i="3"/>
  <c r="C1622" i="1"/>
  <c r="E299" i="4"/>
  <c r="I1581" i="1"/>
  <c r="I1559" i="1"/>
  <c r="I1576" i="1"/>
  <c r="I1568" i="1"/>
  <c r="E24" i="9" l="1"/>
  <c r="D148" i="1"/>
  <c r="F141" i="6"/>
  <c r="C1537" i="1"/>
  <c r="H31" i="3"/>
  <c r="D640" i="4"/>
  <c r="F535" i="4"/>
  <c r="C529" i="1"/>
  <c r="F418" i="4"/>
  <c r="C413" i="1"/>
  <c r="H160" i="1"/>
  <c r="G160" i="1"/>
  <c r="H45" i="1"/>
  <c r="G45" i="1"/>
  <c r="G3" i="1"/>
  <c r="H3" i="1"/>
  <c r="G1622" i="1"/>
  <c r="H1622" i="1"/>
  <c r="G1017" i="1"/>
  <c r="H1017" i="1"/>
  <c r="F251" i="5"/>
  <c r="H25" i="3"/>
  <c r="C1255" i="1"/>
  <c r="G1525" i="1"/>
  <c r="H1525" i="1"/>
  <c r="D637" i="1"/>
  <c r="F417" i="4"/>
  <c r="C412" i="1"/>
  <c r="H9" i="3"/>
  <c r="H1401" i="1"/>
  <c r="G1401" i="1"/>
  <c r="E347" i="9"/>
  <c r="B348" i="9"/>
  <c r="G1093" i="1"/>
  <c r="H1093" i="1"/>
  <c r="G1152" i="1"/>
  <c r="H1152" i="1"/>
  <c r="I23" i="3"/>
  <c r="D1074" i="1"/>
  <c r="E6" i="5"/>
  <c r="H565" i="1"/>
  <c r="G565" i="1"/>
  <c r="G121" i="1"/>
  <c r="H121" i="1"/>
  <c r="B24" i="9"/>
  <c r="G485" i="1"/>
  <c r="H485" i="1"/>
  <c r="D299" i="4"/>
  <c r="F152" i="4"/>
  <c r="H18" i="3"/>
  <c r="C148" i="1"/>
  <c r="G1207" i="1"/>
  <c r="H1207" i="1"/>
  <c r="H1621" i="1"/>
  <c r="G1621" i="1"/>
  <c r="H11" i="3"/>
  <c r="G591" i="1"/>
  <c r="H591" i="1"/>
  <c r="H269" i="1"/>
  <c r="G269" i="1"/>
  <c r="H355" i="1"/>
  <c r="G355" i="1"/>
  <c r="H1538" i="1"/>
  <c r="G1538" i="1"/>
  <c r="D422" i="4"/>
  <c r="F6" i="4"/>
  <c r="H17" i="3"/>
  <c r="C2" i="1"/>
  <c r="D176" i="5"/>
  <c r="H1259" i="1"/>
  <c r="G1259" i="1"/>
  <c r="H623" i="1"/>
  <c r="G623" i="1"/>
  <c r="E301" i="4"/>
  <c r="D297" i="1" s="1"/>
  <c r="E423" i="4"/>
  <c r="D295" i="1"/>
  <c r="E300" i="4"/>
  <c r="D296" i="1" s="1"/>
  <c r="F430" i="4"/>
  <c r="D639" i="4"/>
  <c r="C424" i="1"/>
  <c r="F7" i="5"/>
  <c r="D6" i="5"/>
  <c r="H22" i="3"/>
  <c r="C1012" i="1"/>
  <c r="H149" i="1"/>
  <c r="G149" i="1"/>
  <c r="H303" i="1"/>
  <c r="G303" i="1"/>
  <c r="F69" i="5"/>
  <c r="H23" i="3"/>
  <c r="C1074" i="1"/>
  <c r="G641" i="1"/>
  <c r="H641" i="1"/>
  <c r="G1181" i="1"/>
  <c r="H1181" i="1"/>
  <c r="H1431" i="1"/>
  <c r="G1431" i="1"/>
  <c r="E342" i="9"/>
  <c r="G1074" i="1" l="1"/>
  <c r="H1074" i="1"/>
  <c r="E425" i="4"/>
  <c r="D420" i="1" s="1"/>
  <c r="E644" i="4"/>
  <c r="D418" i="1"/>
  <c r="H20" i="9"/>
  <c r="E424" i="4"/>
  <c r="D419" i="1" s="1"/>
  <c r="D423" i="4"/>
  <c r="D301" i="4"/>
  <c r="F299" i="4"/>
  <c r="C295" i="1"/>
  <c r="K3" i="9"/>
  <c r="I9" i="3"/>
  <c r="H413" i="1"/>
  <c r="G413" i="1"/>
  <c r="F640" i="4"/>
  <c r="C634" i="1"/>
  <c r="F639" i="4"/>
  <c r="C633" i="1"/>
  <c r="G299" i="9"/>
  <c r="G306" i="9"/>
  <c r="E306" i="9" s="1"/>
  <c r="B306" i="9" s="1"/>
  <c r="F6" i="5"/>
  <c r="C1011" i="1"/>
  <c r="F176" i="5"/>
  <c r="C1180" i="1"/>
  <c r="D424" i="4"/>
  <c r="F422" i="4"/>
  <c r="D643" i="4"/>
  <c r="C417" i="1"/>
  <c r="H148" i="1"/>
  <c r="G148" i="1"/>
  <c r="H299" i="9"/>
  <c r="D1011" i="1"/>
  <c r="H412" i="1"/>
  <c r="G412" i="1"/>
  <c r="N3" i="9"/>
  <c r="I11" i="3"/>
  <c r="G1012" i="1"/>
  <c r="H1012" i="1"/>
  <c r="H424" i="1"/>
  <c r="G424" i="1"/>
  <c r="G2" i="1"/>
  <c r="H2" i="1"/>
  <c r="D300" i="4"/>
  <c r="H529" i="1"/>
  <c r="G529" i="1"/>
  <c r="G1537" i="1"/>
  <c r="H1537" i="1"/>
  <c r="H1255" i="1"/>
  <c r="G1255" i="1"/>
  <c r="F300" i="4" l="1"/>
  <c r="C296" i="1"/>
  <c r="G1180" i="1"/>
  <c r="H1180" i="1"/>
  <c r="F643" i="4"/>
  <c r="C637" i="1"/>
  <c r="E299" i="9"/>
  <c r="D644" i="4"/>
  <c r="D425" i="4"/>
  <c r="F423" i="4"/>
  <c r="C418" i="1"/>
  <c r="G20" i="9"/>
  <c r="E20" i="9" s="1"/>
  <c r="B20" i="9" s="1"/>
  <c r="E646" i="4"/>
  <c r="D638" i="1"/>
  <c r="E645" i="4"/>
  <c r="H417" i="1"/>
  <c r="G417" i="1"/>
  <c r="H8" i="3"/>
  <c r="G1011" i="1"/>
  <c r="H1011" i="1"/>
  <c r="H633" i="1"/>
  <c r="G633" i="1"/>
  <c r="G295" i="1"/>
  <c r="H295" i="1"/>
  <c r="F424" i="4"/>
  <c r="C419" i="1"/>
  <c r="G634" i="1"/>
  <c r="H634" i="1"/>
  <c r="F301" i="4"/>
  <c r="C297" i="1"/>
  <c r="M3" i="9" l="1"/>
  <c r="G637" i="1"/>
  <c r="H637" i="1"/>
  <c r="G297" i="1"/>
  <c r="H297" i="1"/>
  <c r="H419" i="1"/>
  <c r="G419" i="1"/>
  <c r="E650" i="4"/>
  <c r="D640" i="1"/>
  <c r="D646" i="4"/>
  <c r="F644" i="4"/>
  <c r="C638" i="1"/>
  <c r="D645" i="4"/>
  <c r="G296" i="1"/>
  <c r="H296" i="1"/>
  <c r="F425" i="4"/>
  <c r="C420" i="1"/>
  <c r="E649" i="4"/>
  <c r="D639" i="1"/>
  <c r="H418" i="1"/>
  <c r="G418" i="1"/>
  <c r="B299" i="9"/>
  <c r="I19" i="3" l="1"/>
  <c r="D643" i="1"/>
  <c r="H420" i="1"/>
  <c r="G420" i="1"/>
  <c r="F646" i="4"/>
  <c r="D650" i="4"/>
  <c r="C640" i="1"/>
  <c r="D649" i="4"/>
  <c r="F645" i="4"/>
  <c r="C639" i="1"/>
  <c r="G297" i="9"/>
  <c r="E297" i="9" s="1"/>
  <c r="B297" i="9" s="1"/>
  <c r="G638" i="1"/>
  <c r="H638" i="1"/>
  <c r="I20" i="3"/>
  <c r="D644" i="1"/>
  <c r="H334" i="9"/>
  <c r="G334" i="9"/>
  <c r="E334" i="9" l="1"/>
  <c r="B334" i="9" s="1"/>
  <c r="F649" i="4"/>
  <c r="H19" i="3"/>
  <c r="C643" i="1"/>
  <c r="E298" i="9"/>
  <c r="I8" i="3" s="1"/>
  <c r="G640" i="1"/>
  <c r="H640" i="1"/>
  <c r="G639" i="1"/>
  <c r="H639" i="1"/>
  <c r="H7" i="3"/>
  <c r="F650" i="4"/>
  <c r="H20" i="3"/>
  <c r="C644" i="1"/>
  <c r="G644" i="1" l="1"/>
  <c r="H644" i="1"/>
  <c r="G643" i="1"/>
  <c r="H643" i="1"/>
  <c r="J3" i="9"/>
  <c r="G295" i="9" l="1"/>
  <c r="L293" i="9"/>
  <c r="F293" i="9" s="1"/>
  <c r="H295" i="9"/>
  <c r="H18" i="9"/>
  <c r="G18" i="9"/>
  <c r="I13" i="9"/>
  <c r="I8" i="9"/>
  <c r="M15" i="9"/>
  <c r="J8" i="9"/>
  <c r="G15" i="9"/>
  <c r="J5" i="9"/>
  <c r="L16" i="9"/>
  <c r="K9" i="9"/>
  <c r="L15" i="9"/>
  <c r="G21" i="9"/>
  <c r="K10" i="9"/>
  <c r="G16" i="9"/>
  <c r="H21" i="9"/>
  <c r="I9" i="9"/>
  <c r="H16" i="9"/>
  <c r="I6" i="9"/>
  <c r="K12" i="9"/>
  <c r="G17" i="9"/>
  <c r="K5" i="9"/>
  <c r="J10" i="9"/>
  <c r="M16" i="9"/>
  <c r="K6" i="9"/>
  <c r="J11" i="9"/>
  <c r="I17" i="9"/>
  <c r="H22" i="9"/>
  <c r="I5" i="9"/>
  <c r="K11" i="9"/>
  <c r="J17" i="9"/>
  <c r="K8" i="9"/>
  <c r="J13" i="9"/>
  <c r="J6" i="9"/>
  <c r="I11" i="9"/>
  <c r="H17" i="9"/>
  <c r="G22" i="9"/>
  <c r="J7" i="9"/>
  <c r="I12" i="9"/>
  <c r="K7" i="9"/>
  <c r="J12" i="9"/>
  <c r="J9" i="9"/>
  <c r="H15" i="9"/>
  <c r="I7" i="9"/>
  <c r="K13" i="9"/>
  <c r="E18" i="9" l="1"/>
  <c r="B18" i="9" s="1"/>
  <c r="E5" i="9"/>
  <c r="B5" i="9" s="1"/>
  <c r="F15" i="9"/>
  <c r="E7" i="9"/>
  <c r="B7" i="9" s="1"/>
  <c r="E11" i="9"/>
  <c r="B11" i="9" s="1"/>
  <c r="E10" i="9"/>
  <c r="B10" i="9" s="1"/>
  <c r="E22" i="9"/>
  <c r="B22" i="9" s="1"/>
  <c r="E16" i="9"/>
  <c r="F16" i="9"/>
  <c r="E17" i="9"/>
  <c r="B17" i="9" s="1"/>
  <c r="E9" i="9"/>
  <c r="B9" i="9" s="1"/>
  <c r="E21" i="9"/>
  <c r="B21" i="9" s="1"/>
  <c r="E8" i="9"/>
  <c r="B8" i="9" s="1"/>
  <c r="E15" i="9"/>
  <c r="E13" i="9"/>
  <c r="B13" i="9" s="1"/>
  <c r="B293" i="9"/>
  <c r="F23" i="9"/>
  <c r="E12" i="9"/>
  <c r="B12" i="9" s="1"/>
  <c r="E6" i="9"/>
  <c r="B6" i="9" s="1"/>
  <c r="E295" i="9"/>
  <c r="B16" i="9" l="1"/>
  <c r="B15" i="9"/>
  <c r="E14" i="9"/>
  <c r="I13" i="3" s="1"/>
  <c r="B295" i="9"/>
  <c r="E23" i="9"/>
  <c r="I7" i="3" s="1"/>
  <c r="F14" i="9"/>
  <c r="F3" i="9" s="1"/>
  <c r="E4" i="9"/>
  <c r="E3" i="9" l="1"/>
</calcChain>
</file>

<file path=xl/sharedStrings.xml><?xml version="1.0" encoding="utf-8"?>
<sst xmlns="http://schemas.openxmlformats.org/spreadsheetml/2006/main" count="4733" uniqueCount="3656">
  <si>
    <t>Obveznik:</t>
  </si>
  <si>
    <t>13578 - III. OSNOVNA ŠKOLA ČAKOVEC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</si>
  <si>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</si>
  <si>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</si>
  <si>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</si>
  <si>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</si>
  <si>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</si>
  <si>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</si>
  <si>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</si>
  <si>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</si>
  <si>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</si>
  <si>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</si>
  <si>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</si>
  <si>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</si>
  <si>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</si>
  <si>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</si>
  <si>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</si>
  <si>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</si>
  <si>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</si>
  <si>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</si>
  <si>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</si>
  <si>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</si>
  <si>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</si>
  <si>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</si>
  <si>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</si>
  <si>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</si>
  <si>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</si>
  <si>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</si>
  <si>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</si>
  <si>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</si>
  <si>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</si>
  <si>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</si>
  <si>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</si>
  <si>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</si>
  <si>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</si>
  <si>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</si>
  <si>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</si>
  <si>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</si>
  <si>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</si>
  <si>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</si>
  <si>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</si>
  <si>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</si>
  <si>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</si>
  <si>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</si>
  <si>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</si>
  <si>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</si>
  <si>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</si>
  <si>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</si>
  <si>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</si>
  <si>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</si>
  <si>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</si>
  <si>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</si>
  <si>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</si>
  <si>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</si>
  <si>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</si>
  <si>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</si>
  <si>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</si>
  <si>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</si>
  <si>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</si>
  <si>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</si>
  <si>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</si>
  <si>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</si>
  <si>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</si>
  <si>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</si>
  <si>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</si>
  <si>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</si>
  <si>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</si>
  <si>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</si>
  <si>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</si>
  <si>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</si>
  <si>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</si>
  <si>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</si>
  <si>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</si>
  <si>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</si>
  <si>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</si>
  <si>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</si>
  <si>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</si>
  <si>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</si>
  <si>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</si>
  <si>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</si>
  <si>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</si>
  <si>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</si>
  <si>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</si>
  <si>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</si>
  <si>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</si>
  <si>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</si>
  <si>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</si>
  <si>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</si>
  <si>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</si>
  <si>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</si>
  <si>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</si>
  <si>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</si>
  <si>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</si>
  <si>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</si>
  <si>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</si>
  <si>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</si>
  <si>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</si>
  <si>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</si>
  <si>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</si>
  <si>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</si>
  <si>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</si>
  <si>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</si>
  <si>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</si>
  <si>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</si>
  <si>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</si>
  <si>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</si>
  <si>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</si>
  <si>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</si>
  <si>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</si>
  <si>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</si>
  <si>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</si>
  <si>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</si>
  <si>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</si>
  <si>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</si>
  <si>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</si>
  <si>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</si>
  <si>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</si>
  <si>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</si>
  <si>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</si>
  <si>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</si>
  <si>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</si>
  <si>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</si>
  <si>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</si>
  <si>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</si>
  <si>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</si>
  <si>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</si>
  <si>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</si>
  <si>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</si>
  <si>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</si>
  <si>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</si>
  <si>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</si>
  <si>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</si>
  <si>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</si>
  <si>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</si>
  <si>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</si>
  <si>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</si>
  <si>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</si>
  <si>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</si>
  <si>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</si>
  <si>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</si>
  <si>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</si>
  <si>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</si>
  <si>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</si>
  <si>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</si>
  <si>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</si>
  <si>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</si>
  <si>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</si>
  <si>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</si>
  <si>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</si>
  <si>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</si>
  <si>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</si>
  <si>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</si>
  <si>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</si>
  <si>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</si>
  <si>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</si>
  <si>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</si>
  <si>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</si>
  <si>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</si>
  <si>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</si>
  <si>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</si>
  <si>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</si>
  <si>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</si>
  <si>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</si>
  <si>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</si>
  <si>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</si>
  <si>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</si>
  <si>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</si>
  <si>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</si>
  <si>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</si>
  <si>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</si>
  <si>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</si>
  <si>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</si>
  <si>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</si>
  <si>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</si>
  <si>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</si>
  <si>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</si>
  <si>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</si>
  <si>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</si>
  <si>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</si>
  <si>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</si>
  <si>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</si>
  <si>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</si>
  <si>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</si>
  <si>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</si>
  <si>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</si>
  <si>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</si>
  <si>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</si>
  <si>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</si>
  <si>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</si>
  <si>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</si>
  <si>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</si>
  <si>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</si>
  <si>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</si>
  <si>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</si>
  <si>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</si>
  <si>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</si>
  <si>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</si>
  <si>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</si>
  <si>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</si>
  <si>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</si>
  <si>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</si>
  <si>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</si>
  <si>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</si>
  <si>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</si>
  <si>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</si>
  <si>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</si>
  <si>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</si>
  <si>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</si>
  <si>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</si>
  <si>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</si>
  <si>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</si>
  <si>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</si>
  <si>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</si>
  <si>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</si>
  <si>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</si>
  <si>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</si>
  <si>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</si>
  <si>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</si>
  <si>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</si>
  <si>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</si>
  <si>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</si>
  <si>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</si>
  <si>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</si>
  <si>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</si>
  <si>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</si>
  <si>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</si>
  <si>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</si>
  <si>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</si>
  <si>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</si>
  <si>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</si>
  <si>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</si>
  <si>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</si>
  <si>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</si>
  <si>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</si>
  <si>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</si>
  <si>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</si>
  <si>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</si>
  <si>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</si>
  <si>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</si>
  <si>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</si>
  <si>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</si>
  <si>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</si>
  <si>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</si>
  <si>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</si>
  <si>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</si>
  <si>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</si>
  <si>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</si>
  <si>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</si>
  <si>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</si>
  <si>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</si>
  <si>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</si>
  <si>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</si>
  <si>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</si>
  <si>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</si>
  <si>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</si>
  <si>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</si>
  <si>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</si>
  <si>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</si>
  <si>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</si>
  <si>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</si>
  <si>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</si>
  <si>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</si>
  <si>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</si>
  <si>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</si>
  <si>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</si>
  <si>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</si>
  <si>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</si>
  <si>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</si>
  <si>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</si>
  <si>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</si>
  <si>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</si>
  <si>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</si>
  <si>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</si>
  <si>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</si>
  <si>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</si>
  <si>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</si>
  <si>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</si>
  <si>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</si>
  <si>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</si>
  <si>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</si>
  <si>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</si>
  <si>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</si>
  <si>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</si>
  <si>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</si>
  <si>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</si>
  <si>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</si>
  <si>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</si>
  <si>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</si>
  <si>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</si>
  <si>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</si>
  <si>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</si>
  <si>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</si>
  <si>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</si>
  <si>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</si>
  <si>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</si>
  <si>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</si>
  <si>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</si>
  <si>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</si>
  <si>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</si>
  <si>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</si>
  <si>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</si>
  <si>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</si>
  <si>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</si>
  <si>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</si>
  <si>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</si>
  <si>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</si>
  <si>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</si>
  <si>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</si>
  <si>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</si>
  <si>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</si>
  <si>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</si>
  <si>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</si>
  <si>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</si>
  <si>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</si>
  <si>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</si>
  <si>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</si>
  <si>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</si>
  <si>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</si>
  <si>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</si>
  <si>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</si>
  <si>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</si>
  <si>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</si>
  <si>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</si>
  <si>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</si>
  <si>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</si>
  <si>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</si>
  <si>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</si>
  <si>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</si>
  <si>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</si>
  <si>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</si>
  <si>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</si>
  <si>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</si>
  <si>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</si>
  <si>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</si>
  <si>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</si>
  <si>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</si>
  <si>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</si>
  <si>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</si>
  <si>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</si>
  <si>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</si>
  <si>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</si>
  <si>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</si>
  <si>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</si>
  <si>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</si>
  <si>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</si>
  <si>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</si>
  <si>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</si>
  <si>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</si>
  <si>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</si>
  <si>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</si>
  <si>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</si>
  <si>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</si>
  <si>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</si>
  <si>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</si>
  <si>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</si>
  <si>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</si>
  <si>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</si>
  <si>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</si>
  <si>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</si>
  <si>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</si>
  <si>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</si>
  <si>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</si>
  <si>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</si>
  <si>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</si>
  <si>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</si>
  <si>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</si>
  <si>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</si>
  <si>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</si>
  <si>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</si>
  <si>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</si>
  <si>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</si>
  <si>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</si>
  <si>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</si>
  <si>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</si>
  <si>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</si>
  <si>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</si>
  <si>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</si>
  <si>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</si>
  <si>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</si>
  <si>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</si>
  <si>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</si>
  <si>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</si>
  <si>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</si>
  <si>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</si>
  <si>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</si>
  <si>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</si>
  <si>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</si>
  <si>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</si>
  <si>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</si>
  <si>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</si>
  <si>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</si>
  <si>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</si>
  <si>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</si>
  <si>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</si>
  <si>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</si>
  <si>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</si>
  <si>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</si>
  <si>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</si>
  <si>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</si>
  <si>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</si>
  <si>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</si>
  <si>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</si>
  <si>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</si>
  <si>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</si>
  <si>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</si>
  <si>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</si>
  <si>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</si>
  <si>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</si>
  <si>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</si>
  <si>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</si>
  <si>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</si>
  <si>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</si>
  <si>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</si>
  <si>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</si>
  <si>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</si>
  <si>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</si>
  <si>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</si>
  <si>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</si>
  <si>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</si>
  <si>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</si>
  <si>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</si>
  <si>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</si>
  <si>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</si>
  <si>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</si>
  <si>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</si>
  <si>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</si>
  <si>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</si>
  <si>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</si>
  <si>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</si>
  <si>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</si>
  <si>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</si>
  <si>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</si>
  <si>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</si>
  <si>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</si>
  <si>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</si>
  <si>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</si>
  <si>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</si>
  <si>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</si>
  <si>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</si>
  <si>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</si>
  <si>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</si>
  <si>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</si>
  <si>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</si>
  <si>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</si>
  <si>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</si>
  <si>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</si>
  <si>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</si>
  <si>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</si>
  <si>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</si>
  <si>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</si>
  <si>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</si>
  <si>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</si>
  <si>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</si>
  <si>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</si>
  <si>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</si>
  <si>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</si>
  <si>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</si>
  <si>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</si>
  <si>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</si>
  <si>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</si>
  <si>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</si>
  <si>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</si>
  <si>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</si>
  <si>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</si>
  <si>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</si>
  <si>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</si>
  <si>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</si>
  <si>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</si>
  <si>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</si>
  <si>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</si>
  <si>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</si>
  <si>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</si>
  <si>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</si>
  <si>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</si>
  <si>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</si>
  <si>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</si>
  <si>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</si>
  <si>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</si>
  <si>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</si>
  <si>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</si>
  <si>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</si>
  <si>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</si>
  <si>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</si>
  <si>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</si>
  <si>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</si>
  <si>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</si>
  <si>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</si>
  <si>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</si>
  <si>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</si>
  <si>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</si>
  <si>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</si>
  <si>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</si>
  <si>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</si>
  <si>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</si>
  <si>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</si>
  <si>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</si>
  <si>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</si>
  <si>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</si>
  <si>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</si>
  <si>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</si>
  <si>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</si>
  <si>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</si>
  <si>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</si>
  <si>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</si>
  <si>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</si>
  <si>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</si>
  <si>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</si>
  <si>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</si>
  <si>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</si>
  <si>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</si>
  <si>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</si>
  <si>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</si>
  <si>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</si>
  <si>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</si>
  <si>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</si>
  <si>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</si>
  <si>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</si>
  <si>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</si>
  <si>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</si>
  <si>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</si>
  <si>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</si>
  <si>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</si>
  <si>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</si>
  <si>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</si>
  <si>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</si>
  <si>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</si>
  <si>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</si>
  <si>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</si>
  <si>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</si>
  <si>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</si>
  <si>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</si>
  <si>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</si>
  <si>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</si>
  <si>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</si>
  <si>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</si>
  <si>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</si>
  <si>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</si>
  <si>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</si>
  <si>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</si>
  <si>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</si>
  <si>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</si>
  <si>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</si>
  <si>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</si>
  <si>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</si>
  <si>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</si>
  <si>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</si>
  <si>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</si>
  <si>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</si>
  <si>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</si>
  <si>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</si>
  <si>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</si>
  <si>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</si>
  <si>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</si>
  <si>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</si>
  <si>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</si>
  <si>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</si>
  <si>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</si>
  <si>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</si>
  <si>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</si>
  <si>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</si>
  <si>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</si>
  <si>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</si>
  <si>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</si>
  <si>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</si>
  <si>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</si>
  <si>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</si>
  <si>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</si>
  <si>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</si>
  <si>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</si>
  <si>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</si>
  <si>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</si>
  <si>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</si>
  <si>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</si>
  <si>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</si>
  <si>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</si>
  <si>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</si>
  <si>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</si>
  <si>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</si>
  <si>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</si>
  <si>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</si>
  <si>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</si>
  <si>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</si>
  <si>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</si>
  <si>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</si>
  <si>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</si>
  <si>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</si>
  <si>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</si>
  <si>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</si>
  <si>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</si>
  <si>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</si>
  <si>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</si>
  <si>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</si>
  <si>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</si>
  <si>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</si>
  <si>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</si>
  <si>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</si>
  <si>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</si>
  <si>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</si>
  <si>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</si>
  <si>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</si>
  <si>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</si>
  <si>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</si>
  <si>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</si>
  <si>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</si>
  <si>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</si>
  <si>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</si>
  <si>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</si>
  <si>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</si>
  <si>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</si>
  <si>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</si>
  <si>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</si>
  <si>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</si>
  <si>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</si>
  <si>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</si>
  <si>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</si>
  <si>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</si>
  <si>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</si>
  <si>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</si>
  <si>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</si>
  <si>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</si>
  <si>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</si>
  <si>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</si>
  <si>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</si>
  <si>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</si>
  <si>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</si>
  <si>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</si>
  <si>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</si>
  <si>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</si>
  <si>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</si>
  <si>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</si>
  <si>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</si>
  <si>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</si>
  <si>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</si>
  <si>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</si>
  <si>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</si>
  <si>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</si>
  <si>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</si>
  <si>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</si>
  <si>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</si>
  <si>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</si>
  <si>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</si>
  <si>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</si>
  <si>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</si>
  <si>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</si>
  <si>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</si>
  <si>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</si>
  <si>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</si>
  <si>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</si>
  <si>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</si>
  <si>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</si>
  <si>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</si>
  <si>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</si>
  <si>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</si>
  <si>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</si>
  <si>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</si>
  <si>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</si>
  <si>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</si>
  <si>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</si>
  <si>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</si>
  <si>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</si>
  <si>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</si>
  <si>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</si>
  <si>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</si>
  <si>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</si>
  <si>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</si>
  <si>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</si>
  <si>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</si>
  <si>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</si>
  <si>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</si>
  <si>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</si>
  <si>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</si>
  <si>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</si>
  <si>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</si>
  <si>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</si>
  <si>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</si>
  <si>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</si>
  <si>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</si>
  <si>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</si>
  <si>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</si>
  <si>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</si>
  <si>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</si>
  <si>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</si>
  <si>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</si>
  <si>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</si>
  <si>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</si>
  <si>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</si>
  <si>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</si>
  <si>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</si>
  <si>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</si>
  <si>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</si>
  <si>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</si>
  <si>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</si>
  <si>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</si>
  <si>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</si>
  <si>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</si>
  <si>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</si>
  <si>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</si>
  <si>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</si>
  <si>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</si>
  <si>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</si>
  <si>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</si>
  <si>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</si>
  <si>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</si>
  <si>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</si>
  <si>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</si>
  <si>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</si>
  <si>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</si>
  <si>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</si>
  <si>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</si>
  <si>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</si>
  <si>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</si>
  <si>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</si>
  <si>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</si>
  <si>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</si>
  <si>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</si>
  <si>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</si>
  <si>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</si>
  <si>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</si>
  <si>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</si>
  <si>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</si>
  <si>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</si>
  <si>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</si>
  <si>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</si>
  <si>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</si>
  <si>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</si>
  <si>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</si>
  <si>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</si>
  <si>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</si>
  <si>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</si>
  <si>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</si>
  <si>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</si>
  <si>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</si>
  <si>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</si>
  <si>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</si>
  <si>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</si>
  <si>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</si>
  <si>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</si>
  <si>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</si>
  <si>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</si>
  <si>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</si>
  <si>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</si>
  <si>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</si>
  <si>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</si>
  <si>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</si>
  <si>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</si>
  <si>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</si>
  <si>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</si>
  <si>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</si>
  <si>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</si>
  <si>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</si>
  <si>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</si>
  <si>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</si>
  <si>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</si>
  <si>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</si>
  <si>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</si>
  <si>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</si>
  <si>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</si>
  <si>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</si>
  <si>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</si>
  <si>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</si>
  <si>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</si>
  <si>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</si>
  <si>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</si>
  <si>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</si>
  <si>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</si>
  <si>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</si>
  <si>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</si>
  <si>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</si>
  <si>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</si>
  <si>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</si>
  <si>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</si>
  <si>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</si>
  <si>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</si>
  <si>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</si>
  <si>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</si>
  <si>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</si>
  <si>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</si>
  <si>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</si>
  <si>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</si>
  <si>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</si>
  <si>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</si>
  <si>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</si>
  <si>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</si>
  <si>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</si>
  <si>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</si>
  <si>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</si>
  <si>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</si>
  <si>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</si>
  <si>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</si>
  <si>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</si>
  <si>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</si>
  <si>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</si>
  <si>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</si>
  <si>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</si>
  <si>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</si>
  <si>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</si>
  <si>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</si>
  <si>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</si>
  <si>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</si>
  <si>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</si>
  <si>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</si>
  <si>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</si>
  <si>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</si>
  <si>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</si>
  <si>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</si>
  <si>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</si>
  <si>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</si>
  <si>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</si>
  <si>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</si>
  <si>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</si>
  <si>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</si>
  <si>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</si>
  <si>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</si>
  <si>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</si>
  <si>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</si>
  <si>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</si>
  <si>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</si>
  <si>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</si>
  <si>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</si>
  <si>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</si>
  <si>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</si>
  <si>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</si>
  <si>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</si>
  <si>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</si>
  <si>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</si>
  <si>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</si>
  <si>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</si>
  <si>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</si>
  <si>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</si>
  <si>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</si>
  <si>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</si>
  <si>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</si>
  <si>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</si>
  <si>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</si>
  <si>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</si>
  <si>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</si>
  <si>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</si>
  <si>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</si>
  <si>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</si>
  <si>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</si>
  <si>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</si>
  <si>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</si>
  <si>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</si>
  <si>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</si>
  <si>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</si>
  <si>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</si>
  <si>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</si>
  <si>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</si>
  <si>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</si>
  <si>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</si>
  <si>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</si>
  <si>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</si>
  <si>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</si>
  <si>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</si>
  <si>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</si>
  <si>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</si>
  <si>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</si>
  <si>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</si>
  <si>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</si>
  <si>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</si>
  <si>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</si>
  <si>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</si>
  <si>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</si>
  <si>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</si>
  <si>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</si>
  <si>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</si>
  <si>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</si>
  <si>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</si>
  <si>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</si>
  <si>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</si>
  <si>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</si>
  <si>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</si>
  <si>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</si>
  <si>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</si>
  <si>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</si>
  <si>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</si>
  <si>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</si>
  <si>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</si>
  <si>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</si>
  <si>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</si>
  <si>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</si>
  <si>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</si>
  <si>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</si>
  <si>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</si>
  <si>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</si>
  <si>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</si>
  <si>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</si>
  <si>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</si>
  <si>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</si>
  <si>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</si>
  <si>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</si>
  <si>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</si>
  <si>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</si>
  <si>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</si>
  <si>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</si>
  <si>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</si>
  <si>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</si>
  <si>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</si>
  <si>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</si>
  <si>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</si>
  <si>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</si>
  <si>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</si>
  <si>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</si>
  <si>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</si>
  <si>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</si>
  <si>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</si>
  <si>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</si>
  <si>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</si>
  <si>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</si>
  <si>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</si>
  <si>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</si>
  <si>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</si>
  <si>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</si>
  <si>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</si>
  <si>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</si>
  <si>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</si>
  <si>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</si>
  <si>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</si>
  <si>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</si>
  <si>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</si>
  <si>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</si>
  <si>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</si>
  <si>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</si>
  <si>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</si>
  <si>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</si>
  <si>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</si>
  <si>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</si>
  <si>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</si>
  <si>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</si>
  <si>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</si>
  <si>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</si>
  <si>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</si>
  <si>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</si>
  <si>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</si>
  <si>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</si>
  <si>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</si>
  <si>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</si>
  <si>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</si>
  <si>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</si>
  <si>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</si>
  <si>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</si>
  <si>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</si>
  <si>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</si>
  <si>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</si>
  <si>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</si>
  <si>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</si>
  <si>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</si>
  <si>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</si>
  <si>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</si>
  <si>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</si>
  <si>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</si>
  <si>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</si>
  <si>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</si>
  <si>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</si>
  <si>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</si>
  <si>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</si>
  <si>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</si>
  <si>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</si>
  <si>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</si>
  <si>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</si>
  <si>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</si>
  <si>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</si>
  <si>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</si>
  <si>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</si>
  <si>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</si>
  <si>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</si>
  <si>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</si>
  <si>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</si>
  <si>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</si>
  <si>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</si>
  <si>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</si>
  <si>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</si>
  <si>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</si>
  <si>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</si>
  <si>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</si>
  <si>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</si>
  <si>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</si>
  <si>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</si>
  <si>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</si>
  <si>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</si>
  <si>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</si>
  <si>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</si>
  <si>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</si>
  <si>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</si>
  <si>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</si>
  <si>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</si>
  <si>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</si>
  <si>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</si>
  <si>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</si>
  <si>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</si>
  <si>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</si>
  <si>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</si>
  <si>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</si>
  <si>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</si>
  <si>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</si>
  <si>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</si>
  <si>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</si>
  <si>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</si>
  <si>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</si>
  <si>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</si>
  <si>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</si>
  <si>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</si>
  <si>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</si>
  <si>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</si>
  <si>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</si>
  <si>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</si>
  <si>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</si>
  <si>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</si>
  <si>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</si>
  <si>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</si>
  <si>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</si>
  <si>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</si>
  <si>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</si>
  <si>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</si>
  <si>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</si>
  <si>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</si>
  <si>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</si>
  <si>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</si>
  <si>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</si>
  <si>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</si>
  <si>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</si>
  <si>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</si>
  <si>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</si>
  <si>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</si>
  <si>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</si>
  <si>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</si>
  <si>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</si>
  <si>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</si>
  <si>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</si>
  <si>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</si>
  <si>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</si>
  <si>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</si>
  <si>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</si>
  <si>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</si>
  <si>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</si>
  <si>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</si>
  <si>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</si>
  <si>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</si>
  <si>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</si>
  <si>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</si>
  <si>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</si>
  <si>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</si>
  <si>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</si>
  <si>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</si>
  <si>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</si>
  <si>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</si>
  <si>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</si>
  <si>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</si>
  <si>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</si>
  <si>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</si>
  <si>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</si>
  <si>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</si>
  <si>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</si>
  <si>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</si>
  <si>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</si>
  <si>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</si>
  <si>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</si>
  <si>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</si>
  <si>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</si>
  <si>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</si>
  <si>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</si>
  <si>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</si>
  <si>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</si>
  <si>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</si>
  <si>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</si>
  <si>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</si>
  <si>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</si>
  <si>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</si>
  <si>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</si>
  <si>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</si>
  <si>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</si>
  <si>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</si>
  <si>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</si>
  <si>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</si>
  <si>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</si>
  <si>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</si>
  <si>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</si>
  <si>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</si>
  <si>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</si>
  <si>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</si>
  <si>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</si>
  <si>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</si>
  <si>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</si>
  <si>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</si>
  <si>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</si>
  <si>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</si>
  <si>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</si>
  <si>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</si>
  <si>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</si>
  <si>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</si>
  <si>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</si>
  <si>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</si>
  <si>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</si>
  <si>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</si>
  <si>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</si>
  <si>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</si>
  <si>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</si>
  <si>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</si>
  <si>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</si>
  <si>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</si>
  <si>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</si>
  <si>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</si>
  <si>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</si>
  <si>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</si>
  <si>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</si>
  <si>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</si>
  <si>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</si>
  <si>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</si>
  <si>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</si>
  <si>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</si>
  <si>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</si>
  <si>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</si>
  <si>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</si>
  <si>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</si>
  <si>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</si>
  <si>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</si>
  <si>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</si>
  <si>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</si>
  <si>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</si>
  <si>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</si>
  <si>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</si>
  <si>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</si>
  <si>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</si>
  <si>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</si>
  <si>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</si>
  <si>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</si>
  <si>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</si>
  <si>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</si>
  <si>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</si>
  <si>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</si>
  <si>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</si>
  <si>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</si>
  <si>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</si>
  <si>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</si>
  <si>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</si>
  <si>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</si>
  <si>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</si>
  <si>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</si>
  <si>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</si>
  <si>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</si>
  <si>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</si>
  <si>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</si>
  <si>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</si>
  <si>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</si>
  <si>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</si>
  <si>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</si>
  <si>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</si>
  <si>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</si>
  <si>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</si>
  <si>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</si>
  <si>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</si>
  <si>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</si>
  <si>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</si>
  <si>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</si>
  <si>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</si>
  <si>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</si>
  <si>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</si>
  <si>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</si>
  <si>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</si>
  <si>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</si>
  <si>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</si>
  <si>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</si>
  <si>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</si>
  <si>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</si>
  <si>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</si>
  <si>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</si>
  <si>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</si>
  <si>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</si>
  <si>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</si>
  <si>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</si>
  <si>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</si>
  <si>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</si>
  <si>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</si>
  <si>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</si>
  <si>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</si>
  <si>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</si>
  <si>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</si>
  <si>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</si>
  <si>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</si>
  <si>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</si>
  <si>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</si>
  <si>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</si>
  <si>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</si>
  <si>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</si>
  <si>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</si>
  <si>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</si>
  <si>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</si>
  <si>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</si>
  <si>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</si>
  <si>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</si>
  <si>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</si>
  <si>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</si>
  <si>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</si>
  <si>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</si>
  <si>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</si>
  <si>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</si>
  <si>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</si>
  <si>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</si>
  <si>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</si>
  <si>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</si>
  <si>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</si>
  <si>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</si>
  <si>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</si>
  <si>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</si>
  <si>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</si>
  <si>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</si>
  <si>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</si>
  <si>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</si>
  <si>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</si>
  <si>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</si>
  <si>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</si>
  <si>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</si>
  <si>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</si>
  <si>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</si>
  <si>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</si>
  <si>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</si>
  <si>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</si>
  <si>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</si>
  <si>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</si>
  <si>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</si>
  <si>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</si>
  <si>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</si>
  <si>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</si>
  <si>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</si>
  <si>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</si>
  <si>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</si>
  <si>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</si>
  <si>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</si>
  <si>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</si>
  <si>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</si>
  <si>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</si>
  <si>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</si>
  <si>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</si>
  <si>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</si>
  <si>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</si>
  <si>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</si>
  <si>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</si>
  <si>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</si>
  <si>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</si>
  <si>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</si>
  <si>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</si>
  <si>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</si>
  <si>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</si>
  <si>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</si>
  <si>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</si>
  <si>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</si>
  <si>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</si>
  <si>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</si>
  <si>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</si>
  <si>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</si>
  <si>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</si>
  <si>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</si>
  <si>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</si>
  <si>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</si>
  <si>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</si>
  <si>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</si>
  <si>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</si>
  <si>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</si>
  <si>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</si>
  <si>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</si>
  <si>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</si>
  <si>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</si>
  <si>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</si>
  <si>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</si>
  <si>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</si>
  <si>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</si>
  <si>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</si>
  <si>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</si>
  <si>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</si>
  <si>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</si>
  <si>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</si>
  <si>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</si>
  <si>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</si>
  <si>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</si>
  <si>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</si>
  <si>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</si>
  <si>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</si>
  <si>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</si>
  <si>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</si>
  <si>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</si>
  <si>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</si>
  <si>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</si>
  <si>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</si>
  <si>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</si>
  <si>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</si>
  <si>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</si>
  <si>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</si>
  <si>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</si>
  <si>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</si>
  <si>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</si>
  <si>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</si>
  <si>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</si>
  <si>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</si>
  <si>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</si>
  <si>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</si>
  <si>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</si>
  <si>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</si>
  <si>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</si>
  <si>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</si>
  <si>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</si>
  <si>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</si>
  <si>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</si>
  <si>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</si>
  <si>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</si>
  <si>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</si>
  <si>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</si>
  <si>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</si>
  <si>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</si>
  <si>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</si>
  <si>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</si>
  <si>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</si>
  <si>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</si>
  <si>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</si>
  <si>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</si>
  <si>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</si>
  <si>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</si>
  <si>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</si>
  <si>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</si>
  <si>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</si>
  <si>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</si>
  <si>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</si>
  <si>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</si>
  <si>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</si>
  <si>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</si>
  <si>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</si>
  <si>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</si>
  <si>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</si>
  <si>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</si>
  <si>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</si>
  <si>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</si>
  <si>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</si>
  <si>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</si>
  <si>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</si>
  <si>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</si>
  <si>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</si>
  <si>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</si>
  <si>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</si>
  <si>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</si>
  <si>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</si>
  <si>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</si>
  <si>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</si>
  <si>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</si>
  <si>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</si>
  <si>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</si>
  <si>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</si>
  <si>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</si>
  <si>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</si>
  <si>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</si>
  <si>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</si>
  <si>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</si>
  <si>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</si>
  <si>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</si>
  <si>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</si>
  <si>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</si>
  <si>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</si>
  <si>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</si>
  <si>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</si>
  <si>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</si>
  <si>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</si>
  <si>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</si>
  <si>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</si>
  <si>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</si>
  <si>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</si>
  <si>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</si>
  <si>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</si>
  <si>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</si>
  <si>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</si>
  <si>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</si>
  <si>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</si>
  <si>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</si>
  <si>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</si>
  <si>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</si>
  <si>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</si>
  <si>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</si>
  <si>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</si>
  <si>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</si>
  <si>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</si>
  <si>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</si>
  <si>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</si>
  <si>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</si>
  <si>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</si>
  <si>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</si>
  <si>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</si>
  <si>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</si>
  <si>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</si>
  <si>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</si>
  <si>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</si>
  <si>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</si>
  <si>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</si>
  <si>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</si>
  <si>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</si>
  <si>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</si>
  <si>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</si>
  <si>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</si>
  <si>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</si>
  <si>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</si>
  <si>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</si>
  <si>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</si>
  <si>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</si>
  <si>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</si>
  <si>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</si>
  <si>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</si>
  <si>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</si>
  <si>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</si>
  <si>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</si>
  <si>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</si>
  <si>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</si>
  <si>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</si>
  <si>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</si>
  <si>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</si>
  <si>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</si>
  <si>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</si>
  <si>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</si>
  <si>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</si>
  <si>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</si>
  <si>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</si>
  <si>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</si>
  <si>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</si>
  <si>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</si>
  <si>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</si>
  <si>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</si>
  <si>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</si>
  <si>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</si>
  <si>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</si>
  <si>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</si>
  <si>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</si>
  <si>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</si>
  <si>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</si>
  <si>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</si>
  <si>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</si>
  <si>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</si>
  <si>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</si>
  <si>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</si>
  <si>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</si>
  <si>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</si>
  <si>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</si>
  <si>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</si>
  <si>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</si>
  <si>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</si>
  <si>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</si>
  <si>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</si>
  <si>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</si>
  <si>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</si>
  <si>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</si>
  <si>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</si>
  <si>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</si>
  <si>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</si>
  <si>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</si>
  <si>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</si>
  <si>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</si>
  <si>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</si>
  <si>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</si>
  <si>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</si>
  <si>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</si>
  <si>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</si>
  <si>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</si>
  <si>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</si>
  <si>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</si>
  <si>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</si>
  <si>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</si>
  <si>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</si>
  <si>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</si>
  <si>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</si>
  <si>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</si>
  <si>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</si>
  <si>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</si>
  <si>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</si>
  <si>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</si>
  <si>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</si>
  <si>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</si>
  <si>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</si>
  <si>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</si>
  <si>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</si>
  <si>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</si>
  <si>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</si>
  <si>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</si>
  <si>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</si>
  <si>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</si>
  <si>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</si>
  <si>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</si>
  <si>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</si>
  <si>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</si>
  <si>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</si>
  <si>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</si>
  <si>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</si>
  <si>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</si>
  <si>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</si>
  <si>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</si>
  <si>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</si>
  <si>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</si>
  <si>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</si>
  <si>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</si>
  <si>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</si>
  <si>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</si>
  <si>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</si>
  <si>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</si>
  <si>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</si>
  <si>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</si>
  <si>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</si>
  <si>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</si>
  <si>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</si>
  <si>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</si>
  <si>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</si>
  <si>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</si>
  <si>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</si>
  <si>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</si>
  <si>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</si>
  <si>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</si>
  <si>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</si>
  <si>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</si>
  <si>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</si>
  <si>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</si>
  <si>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</si>
  <si>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</si>
  <si>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</si>
  <si>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</si>
  <si>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</si>
  <si>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</si>
  <si>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</si>
  <si>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</si>
  <si>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</si>
  <si>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</si>
  <si>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</si>
  <si>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</si>
  <si>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</si>
  <si>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</si>
  <si>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</si>
  <si>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</si>
  <si>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</si>
  <si>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</si>
  <si>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</si>
  <si>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</si>
  <si>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</si>
  <si>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</si>
  <si>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</si>
  <si>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</si>
  <si>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</si>
  <si>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</si>
  <si>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</si>
  <si>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</si>
  <si>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</si>
  <si>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</si>
  <si>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</si>
  <si>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</si>
  <si>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</si>
  <si>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</si>
  <si>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</si>
  <si>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</si>
  <si>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</si>
  <si>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</si>
  <si>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</si>
  <si>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</si>
  <si>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</si>
  <si>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</si>
  <si>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</si>
  <si>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</si>
  <si>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</si>
  <si>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</si>
  <si>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</si>
  <si>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</si>
  <si>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</si>
  <si>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</si>
  <si>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</si>
  <si>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</si>
  <si>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</si>
  <si>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</si>
  <si>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</si>
  <si>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</si>
  <si>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</si>
  <si>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</si>
  <si>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</si>
  <si>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</si>
  <si>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</si>
  <si>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</si>
  <si>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</si>
  <si>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</si>
  <si>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</si>
  <si>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</si>
  <si>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</si>
  <si>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</si>
  <si>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</si>
  <si>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</si>
  <si>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</si>
  <si>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</si>
  <si>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</si>
  <si>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</si>
  <si>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</si>
  <si>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</si>
  <si>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</si>
  <si>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</si>
  <si>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</si>
  <si>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</si>
  <si>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</si>
  <si>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</si>
  <si>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</si>
  <si>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</si>
  <si>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</si>
  <si>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</si>
  <si>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</si>
  <si>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</si>
  <si>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</si>
  <si>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</si>
  <si>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</si>
  <si>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</si>
  <si>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</si>
  <si>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</si>
  <si>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</si>
  <si>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</si>
  <si>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</si>
  <si>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</si>
  <si>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</si>
  <si>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</si>
  <si>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</si>
  <si>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</si>
  <si>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</si>
  <si>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</si>
  <si>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</si>
  <si>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</si>
  <si>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</si>
  <si>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</si>
  <si>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</si>
  <si>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</si>
  <si>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</si>
  <si>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</si>
  <si>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</si>
  <si>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</si>
  <si>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</si>
  <si>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</si>
  <si>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</si>
  <si>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</si>
  <si>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</si>
  <si>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</si>
  <si>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</si>
  <si>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</si>
  <si>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</si>
  <si>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</si>
  <si>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</si>
  <si>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</si>
  <si>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</si>
  <si>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</si>
  <si>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</si>
  <si>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</si>
  <si>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</si>
  <si>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</si>
  <si>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</si>
  <si>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</si>
  <si>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</si>
  <si>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</si>
  <si>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</si>
  <si>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</si>
  <si>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</si>
  <si>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</si>
  <si>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</si>
  <si>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</si>
  <si>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</si>
  <si>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</si>
  <si>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</si>
  <si>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</si>
  <si>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</si>
  <si>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</si>
  <si>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</si>
  <si>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</si>
  <si>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</si>
  <si>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</si>
  <si>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</si>
  <si>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</si>
  <si>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</si>
  <si>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</si>
  <si>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</si>
  <si>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</si>
  <si>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</si>
  <si>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</si>
  <si>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</si>
  <si>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</si>
  <si>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</si>
  <si>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</si>
  <si>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</si>
  <si>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</si>
  <si>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</si>
  <si>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</si>
  <si>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</si>
  <si>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</si>
  <si>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</si>
  <si>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</si>
  <si>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</si>
  <si>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</si>
  <si>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</si>
  <si>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</si>
  <si>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</si>
  <si>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</si>
  <si>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</si>
  <si>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</si>
  <si>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</si>
  <si>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</si>
  <si>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</si>
  <si>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</si>
  <si>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</si>
  <si>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</si>
  <si>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</si>
  <si>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</si>
  <si>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</si>
  <si>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</si>
  <si>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</si>
  <si>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</si>
  <si>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</si>
  <si>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</si>
  <si>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</si>
  <si>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</si>
  <si>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</si>
  <si>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</si>
  <si>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</si>
  <si>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</si>
  <si>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</si>
  <si>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</si>
  <si>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</si>
  <si>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</si>
  <si>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</si>
  <si>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</si>
  <si>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</si>
  <si>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</si>
  <si>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</si>
  <si>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</si>
  <si>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</si>
  <si>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</si>
  <si>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</si>
  <si>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</si>
  <si>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</si>
  <si>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</si>
  <si>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</si>
  <si>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</si>
  <si>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</si>
  <si>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</si>
  <si>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</si>
  <si>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</si>
  <si>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</si>
  <si>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</si>
  <si>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</si>
  <si>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</si>
  <si>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</si>
  <si>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</si>
  <si>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</si>
  <si>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</si>
  <si>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</si>
  <si>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</si>
  <si>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</si>
  <si>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</si>
  <si>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</si>
  <si>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</si>
  <si>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</si>
  <si>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</si>
  <si>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</si>
  <si>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</si>
  <si>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</si>
  <si>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</si>
  <si>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</si>
  <si>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</si>
  <si>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</si>
  <si>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</si>
  <si>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</si>
  <si>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</si>
  <si>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</si>
  <si>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</si>
  <si>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</si>
  <si>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</si>
  <si>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</si>
  <si>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</si>
  <si>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</si>
  <si>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</si>
  <si>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</si>
  <si>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</si>
  <si>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</si>
  <si>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</si>
  <si>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</si>
  <si>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</si>
  <si>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</si>
  <si>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</si>
  <si>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</si>
  <si>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</si>
  <si>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</si>
  <si>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</si>
  <si>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</si>
  <si>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</si>
  <si>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</si>
  <si>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</si>
  <si>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</si>
  <si>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</si>
  <si>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</si>
  <si>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</si>
  <si>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</si>
  <si>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</si>
  <si>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</si>
  <si>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</si>
  <si>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</si>
  <si>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</si>
  <si>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</si>
  <si>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</si>
  <si>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</si>
  <si>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</si>
  <si>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</si>
  <si>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</si>
  <si>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</si>
  <si>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</si>
  <si>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</si>
  <si>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</si>
  <si>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</si>
  <si>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</si>
  <si>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</si>
  <si>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</si>
  <si>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</si>
  <si>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</si>
  <si>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</si>
  <si>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</si>
  <si>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</si>
  <si>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</si>
  <si>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</si>
  <si>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</si>
  <si>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</si>
  <si>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</si>
  <si>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</si>
  <si>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</si>
  <si>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</si>
  <si>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</si>
  <si>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</si>
  <si>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</si>
  <si>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</si>
  <si>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</si>
  <si>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</si>
  <si>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</si>
  <si>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</si>
  <si>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</si>
  <si>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</si>
  <si>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</si>
  <si>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</si>
  <si>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</si>
  <si>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</si>
  <si>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</si>
  <si>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</si>
  <si>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</si>
  <si>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</si>
  <si>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</si>
  <si>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</si>
  <si>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</si>
  <si>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</si>
  <si>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</si>
  <si>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</si>
  <si>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</si>
  <si>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</si>
  <si>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</si>
  <si>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</si>
  <si>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</si>
  <si>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</si>
  <si>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</si>
  <si>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</si>
  <si>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</si>
  <si>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</si>
  <si>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</si>
  <si>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</si>
  <si>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</si>
  <si>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</si>
  <si>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</si>
  <si>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</si>
  <si>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</si>
  <si>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</si>
  <si>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</si>
  <si>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</si>
  <si>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</si>
  <si>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</si>
  <si>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</si>
  <si>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</si>
  <si>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</si>
  <si>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</si>
  <si>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</si>
  <si>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</si>
  <si>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</si>
  <si>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</si>
  <si>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</si>
  <si>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</si>
  <si>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</si>
  <si>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</si>
  <si>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</si>
  <si>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</si>
  <si>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</si>
  <si>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</si>
  <si>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</si>
  <si>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</si>
  <si>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</si>
  <si>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</si>
  <si>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</si>
  <si>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</si>
  <si>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</si>
  <si>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</si>
  <si>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</si>
  <si>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</si>
  <si>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</si>
  <si>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</si>
  <si>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</si>
  <si>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</si>
  <si>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</si>
  <si>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</si>
  <si>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</si>
  <si>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</si>
  <si>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</si>
  <si>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</si>
  <si>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</si>
  <si>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</si>
  <si>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</si>
  <si>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</si>
  <si>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</si>
  <si>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</si>
  <si>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</si>
  <si>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</si>
  <si>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</si>
  <si>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</si>
  <si>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</si>
  <si>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</si>
  <si>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</si>
  <si>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</si>
  <si>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</si>
  <si>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</si>
  <si>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</si>
  <si>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</si>
  <si>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</si>
  <si>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</si>
  <si>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</si>
  <si>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</si>
  <si>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</si>
  <si>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</si>
  <si>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</si>
  <si>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</si>
  <si>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</si>
  <si>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</si>
  <si>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</si>
  <si>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</si>
  <si>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</si>
  <si>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</si>
  <si>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</si>
  <si>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</si>
  <si>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</si>
  <si>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</si>
  <si>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</si>
  <si>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</si>
  <si>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</si>
  <si>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</si>
  <si>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</si>
  <si>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</si>
  <si>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</si>
  <si>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</si>
  <si>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</si>
  <si>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</si>
  <si>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</si>
  <si>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</si>
  <si>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</si>
  <si>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</si>
  <si>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</si>
  <si>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</si>
  <si>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</si>
  <si>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</si>
  <si>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</si>
  <si>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</si>
  <si>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</si>
  <si>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</si>
  <si>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</si>
  <si>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</si>
  <si>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</si>
  <si>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</si>
  <si>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</si>
  <si>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</si>
  <si>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</si>
  <si>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</si>
  <si>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</si>
  <si>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</si>
  <si>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</si>
  <si>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</si>
  <si>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</si>
  <si>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</si>
  <si>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</si>
  <si>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</si>
  <si>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</si>
  <si>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III. OSNOVNA ŠKOLA ČAKOVEC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</si>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</sst>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1557444.8499999999</v>
      </c>
      <c r="D2" s="7">
        <f>'PR-RAS'!E6</f>
        <v>1642433.83</v>
      </c>
      <c r="E2" s="7">
        <v>0</v>
      </c>
      <c r="F2" s="7">
        <v>0</v>
      </c>
      <c r="G2" s="8">
        <f t="shared" ref="G2:G274" si="0">(B2/1000)*(C2*1+D2*2)</f>
        <v>4842.3125099999997</v>
      </c>
      <c r="H2" s="8">
        <f t="shared" ref="H2:H274" si="1">ABS(C2-ROUND(C2,0))+ABS(D2-ROUND(D2,0))</f>
        <v>0.32000000006519258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1309967.92</v>
      </c>
      <c r="D45" s="2">
        <f>'PR-RAS'!E49</f>
        <v>1397686.99</v>
      </c>
      <c r="E45" s="2">
        <v>0</v>
      </c>
      <c r="F45" s="2">
        <v>0</v>
      </c>
      <c r="G45" s="3">
        <f t="shared" si="0"/>
        <v>180635.04359999998</v>
      </c>
      <c r="H45" s="3">
        <f t="shared" si="1"/>
        <v>9.0000000083819032E-2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1291808.02</v>
      </c>
      <c r="D64" s="2">
        <f>'PR-RAS'!E68</f>
        <v>1388649.0699999998</v>
      </c>
      <c r="E64" s="2">
        <v>0</v>
      </c>
      <c r="F64" s="2">
        <v>0</v>
      </c>
      <c r="G64" s="3">
        <f t="shared" si="0"/>
        <v>256353.68807999999</v>
      </c>
      <c r="H64" s="3">
        <f t="shared" si="1"/>
        <v>8.9999999850988388E-2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1290800.74</v>
      </c>
      <c r="D65" s="2">
        <f>'PR-RAS'!E69</f>
        <v>1384562.17</v>
      </c>
      <c r="E65" s="2">
        <v>0</v>
      </c>
      <c r="F65" s="2">
        <v>0</v>
      </c>
      <c r="G65" s="3">
        <f t="shared" si="0"/>
        <v>259835.20512</v>
      </c>
      <c r="H65" s="3">
        <f t="shared" si="1"/>
        <v>0.42999999993480742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1007.28</v>
      </c>
      <c r="D66" s="2">
        <f>'PR-RAS'!E70</f>
        <v>4086.9</v>
      </c>
      <c r="E66" s="2">
        <v>0</v>
      </c>
      <c r="F66" s="2">
        <v>0</v>
      </c>
      <c r="G66" s="3">
        <f t="shared" si="0"/>
        <v>596.77020000000005</v>
      </c>
      <c r="H66" s="3">
        <f t="shared" si="1"/>
        <v>0.37999999999988177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2970.74</v>
      </c>
      <c r="D70" s="2">
        <f>'PR-RAS'!E74</f>
        <v>3184.61</v>
      </c>
      <c r="E70" s="2">
        <v>0</v>
      </c>
      <c r="F70" s="2">
        <v>0</v>
      </c>
      <c r="G70" s="3">
        <f t="shared" si="0"/>
        <v>644.45723999999996</v>
      </c>
      <c r="H70" s="3">
        <f t="shared" si="1"/>
        <v>0.65000000000009095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2970.74</v>
      </c>
      <c r="D71" s="2">
        <f>'PR-RAS'!E75</f>
        <v>3184.61</v>
      </c>
      <c r="E71" s="2">
        <v>0</v>
      </c>
      <c r="F71" s="2">
        <v>0</v>
      </c>
      <c r="G71" s="3">
        <f t="shared" si="0"/>
        <v>653.79719999999998</v>
      </c>
      <c r="H71" s="3">
        <f t="shared" si="1"/>
        <v>0.65000000000009095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15189.16</v>
      </c>
      <c r="D73" s="2">
        <f>'PR-RAS'!E77</f>
        <v>5853.31</v>
      </c>
      <c r="E73" s="2">
        <v>0</v>
      </c>
      <c r="F73" s="2">
        <v>0</v>
      </c>
      <c r="G73" s="3">
        <f t="shared" si="0"/>
        <v>1936.4961599999997</v>
      </c>
      <c r="H73" s="3">
        <f t="shared" si="1"/>
        <v>0.47000000000025466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1930</v>
      </c>
      <c r="D74" s="2">
        <f>'PR-RAS'!E78</f>
        <v>5853.31</v>
      </c>
      <c r="E74" s="2">
        <v>0</v>
      </c>
      <c r="F74" s="2">
        <v>0</v>
      </c>
      <c r="G74" s="3">
        <f t="shared" si="0"/>
        <v>995.47325999999998</v>
      </c>
      <c r="H74" s="3">
        <f t="shared" si="1"/>
        <v>0.31000000000040018</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13259.16</v>
      </c>
      <c r="D76" s="2">
        <f>'PR-RAS'!E80</f>
        <v>0</v>
      </c>
      <c r="E76" s="2">
        <v>0</v>
      </c>
      <c r="F76" s="2">
        <v>0</v>
      </c>
      <c r="G76" s="3">
        <f t="shared" si="0"/>
        <v>994.4369999999999</v>
      </c>
      <c r="H76" s="3">
        <f t="shared" si="1"/>
        <v>0.15999999999985448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29.43</v>
      </c>
      <c r="D78" s="2">
        <f>'PR-RAS'!E82</f>
        <v>7.34</v>
      </c>
      <c r="E78" s="2">
        <v>0</v>
      </c>
      <c r="F78" s="2">
        <v>0</v>
      </c>
      <c r="G78" s="3">
        <f t="shared" si="0"/>
        <v>3.3964699999999999</v>
      </c>
      <c r="H78" s="3">
        <f t="shared" si="1"/>
        <v>0.76999999999999957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29.43</v>
      </c>
      <c r="D79" s="2">
        <f>'PR-RAS'!E83</f>
        <v>7.34</v>
      </c>
      <c r="E79" s="2">
        <v>0</v>
      </c>
      <c r="F79" s="2">
        <v>0</v>
      </c>
      <c r="G79" s="3">
        <f t="shared" si="0"/>
        <v>3.4405799999999997</v>
      </c>
      <c r="H79" s="3">
        <f t="shared" si="1"/>
        <v>0.76999999999999957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29.43</v>
      </c>
      <c r="D81" s="2">
        <f>'PR-RAS'!E85</f>
        <v>7.34</v>
      </c>
      <c r="E81" s="2">
        <v>0</v>
      </c>
      <c r="F81" s="2">
        <v>0</v>
      </c>
      <c r="G81" s="3">
        <f t="shared" si="0"/>
        <v>3.5287999999999999</v>
      </c>
      <c r="H81" s="3">
        <f t="shared" si="1"/>
        <v>0.76999999999999957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54565.39</v>
      </c>
      <c r="D102" s="2">
        <f>'PR-RAS'!E106</f>
        <v>58283.68</v>
      </c>
      <c r="E102" s="2">
        <v>0</v>
      </c>
      <c r="F102" s="2">
        <v>0</v>
      </c>
      <c r="G102" s="3">
        <f t="shared" si="0"/>
        <v>17284.407750000002</v>
      </c>
      <c r="H102" s="3">
        <f t="shared" si="1"/>
        <v>0.70999999999912689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54565.39</v>
      </c>
      <c r="D108" s="2">
        <f>'PR-RAS'!E112</f>
        <v>58283.68</v>
      </c>
      <c r="E108" s="2">
        <v>0</v>
      </c>
      <c r="F108" s="2">
        <v>0</v>
      </c>
      <c r="G108" s="3">
        <f t="shared" si="0"/>
        <v>18311.204249999999</v>
      </c>
      <c r="H108" s="3">
        <f t="shared" si="1"/>
        <v>0.70999999999912689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54565.39</v>
      </c>
      <c r="D113" s="2">
        <f>'PR-RAS'!E117</f>
        <v>58283.68</v>
      </c>
      <c r="E113" s="2">
        <v>0</v>
      </c>
      <c r="F113" s="2">
        <v>0</v>
      </c>
      <c r="G113" s="3">
        <f t="shared" si="0"/>
        <v>19166.868000000002</v>
      </c>
      <c r="H113" s="3">
        <f t="shared" si="1"/>
        <v>0.70999999999912689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8066.3099999999995</v>
      </c>
      <c r="D121" s="2">
        <f>'PR-RAS'!E125</f>
        <v>4800.3300000000008</v>
      </c>
      <c r="E121" s="2">
        <v>0</v>
      </c>
      <c r="F121" s="2">
        <v>0</v>
      </c>
      <c r="G121" s="3">
        <f t="shared" si="0"/>
        <v>2120.0364</v>
      </c>
      <c r="H121" s="3">
        <f t="shared" si="1"/>
        <v>0.64000000000032742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5018.03</v>
      </c>
      <c r="D122" s="2">
        <f>'PR-RAS'!E126</f>
        <v>4190.7300000000005</v>
      </c>
      <c r="E122" s="2">
        <v>0</v>
      </c>
      <c r="F122" s="2">
        <v>0</v>
      </c>
      <c r="G122" s="3">
        <f t="shared" si="0"/>
        <v>1621.3382900000001</v>
      </c>
      <c r="H122" s="3">
        <f t="shared" si="1"/>
        <v>0.2999999999992724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31.8</v>
      </c>
      <c r="D123" s="2">
        <f>'PR-RAS'!E127</f>
        <v>34.799999999999997</v>
      </c>
      <c r="E123" s="2">
        <v>0</v>
      </c>
      <c r="F123" s="2">
        <v>0</v>
      </c>
      <c r="G123" s="3">
        <f t="shared" si="0"/>
        <v>12.370799999999999</v>
      </c>
      <c r="H123" s="3">
        <f t="shared" si="1"/>
        <v>0.40000000000000213</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4986.2299999999996</v>
      </c>
      <c r="D124" s="2">
        <f>'PR-RAS'!E128</f>
        <v>4155.93</v>
      </c>
      <c r="E124" s="2">
        <v>0</v>
      </c>
      <c r="F124" s="2">
        <v>0</v>
      </c>
      <c r="G124" s="3">
        <f t="shared" si="0"/>
        <v>1635.66507</v>
      </c>
      <c r="H124" s="3">
        <f t="shared" si="1"/>
        <v>0.2999999999992724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3048.2799999999997</v>
      </c>
      <c r="D125" s="2">
        <f>'PR-RAS'!E129</f>
        <v>609.6</v>
      </c>
      <c r="E125" s="2">
        <v>0</v>
      </c>
      <c r="F125" s="2">
        <v>0</v>
      </c>
      <c r="G125" s="3">
        <f t="shared" si="0"/>
        <v>529.16751999999997</v>
      </c>
      <c r="H125" s="3">
        <f t="shared" si="1"/>
        <v>0.6799999999997226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2303.12</v>
      </c>
      <c r="D126" s="2">
        <f>'PR-RAS'!E130</f>
        <v>169.6</v>
      </c>
      <c r="E126" s="2">
        <v>0</v>
      </c>
      <c r="F126" s="2">
        <v>0</v>
      </c>
      <c r="G126" s="3">
        <f t="shared" si="0"/>
        <v>330.28999999999996</v>
      </c>
      <c r="H126" s="3">
        <f t="shared" si="1"/>
        <v>0.51999999999989654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745.16</v>
      </c>
      <c r="D127" s="2">
        <f>'PR-RAS'!E131</f>
        <v>440</v>
      </c>
      <c r="E127" s="2">
        <v>0</v>
      </c>
      <c r="F127" s="2">
        <v>0</v>
      </c>
      <c r="G127" s="3">
        <f t="shared" si="0"/>
        <v>204.77015999999998</v>
      </c>
      <c r="H127" s="3">
        <f t="shared" si="1"/>
        <v>0.15999999999996817</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184281.8</v>
      </c>
      <c r="D130" s="2">
        <f>'PR-RAS'!E134</f>
        <v>180872.44</v>
      </c>
      <c r="E130" s="2">
        <v>0</v>
      </c>
      <c r="F130" s="2">
        <v>0</v>
      </c>
      <c r="G130" s="3">
        <f t="shared" si="0"/>
        <v>70437.441719999988</v>
      </c>
      <c r="H130" s="3">
        <f t="shared" si="1"/>
        <v>0.64000000001396984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184281.8</v>
      </c>
      <c r="D131" s="2">
        <f>'PR-RAS'!E135</f>
        <v>180872.44</v>
      </c>
      <c r="E131" s="2">
        <v>0</v>
      </c>
      <c r="F131" s="2">
        <v>0</v>
      </c>
      <c r="G131" s="3">
        <f t="shared" si="0"/>
        <v>70983.468399999998</v>
      </c>
      <c r="H131" s="3">
        <f t="shared" si="1"/>
        <v>0.64000000001396984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173331.8</v>
      </c>
      <c r="D132" s="2">
        <f>'PR-RAS'!E136</f>
        <v>180872.44</v>
      </c>
      <c r="E132" s="2">
        <v>0</v>
      </c>
      <c r="F132" s="2">
        <v>0</v>
      </c>
      <c r="G132" s="3">
        <f t="shared" si="0"/>
        <v>70095.045079999996</v>
      </c>
      <c r="H132" s="3">
        <f t="shared" si="1"/>
        <v>0.64000000001396984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10950</v>
      </c>
      <c r="D133" s="2">
        <f>'PR-RAS'!E137</f>
        <v>0</v>
      </c>
      <c r="E133" s="2">
        <v>0</v>
      </c>
      <c r="F133" s="2">
        <v>0</v>
      </c>
      <c r="G133" s="3">
        <f t="shared" si="0"/>
        <v>1445.4</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534</v>
      </c>
      <c r="D136" s="2">
        <f>'PR-RAS'!E140</f>
        <v>783.05</v>
      </c>
      <c r="E136" s="2">
        <v>0</v>
      </c>
      <c r="F136" s="2">
        <v>0</v>
      </c>
      <c r="G136" s="3">
        <f t="shared" si="0"/>
        <v>283.51350000000002</v>
      </c>
      <c r="H136" s="3">
        <f t="shared" si="1"/>
        <v>4.9999999999954525E-2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534</v>
      </c>
      <c r="D147" s="2">
        <f>'PR-RAS'!E151</f>
        <v>783.05</v>
      </c>
      <c r="E147" s="2">
        <v>0</v>
      </c>
      <c r="F147" s="2">
        <v>0</v>
      </c>
      <c r="G147" s="3">
        <f t="shared" si="0"/>
        <v>306.6146</v>
      </c>
      <c r="H147" s="3">
        <f t="shared" si="1"/>
        <v>4.9999999999954525E-2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1541432.63</v>
      </c>
      <c r="D148" s="2">
        <f>'PR-RAS'!E152</f>
        <v>1746852.9400000002</v>
      </c>
      <c r="E148" s="2">
        <v>0</v>
      </c>
      <c r="F148" s="2">
        <v>0</v>
      </c>
      <c r="G148" s="3">
        <f t="shared" si="0"/>
        <v>740165.36096999992</v>
      </c>
      <c r="H148" s="3">
        <f t="shared" si="1"/>
        <v>0.42999999993480742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1298942.47</v>
      </c>
      <c r="D149" s="2">
        <f>'PR-RAS'!E153</f>
        <v>1495106.2000000002</v>
      </c>
      <c r="E149" s="2">
        <v>0</v>
      </c>
      <c r="F149" s="2">
        <v>0</v>
      </c>
      <c r="G149" s="3">
        <f t="shared" si="0"/>
        <v>634794.92076000001</v>
      </c>
      <c r="H149" s="3">
        <f t="shared" si="1"/>
        <v>0.67000000015832484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1083892.5</v>
      </c>
      <c r="D150" s="2">
        <f>'PR-RAS'!E154</f>
        <v>1253143.01</v>
      </c>
      <c r="E150" s="2">
        <v>0</v>
      </c>
      <c r="F150" s="2">
        <v>0</v>
      </c>
      <c r="G150" s="3">
        <f t="shared" si="0"/>
        <v>534936.59947999998</v>
      </c>
      <c r="H150" s="3">
        <f t="shared" si="1"/>
        <v>0.51000000000931323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1071000.29</v>
      </c>
      <c r="D151" s="2">
        <f>'PR-RAS'!E155</f>
        <v>1231183.06</v>
      </c>
      <c r="E151" s="2">
        <v>0</v>
      </c>
      <c r="F151" s="2">
        <v>0</v>
      </c>
      <c r="G151" s="3">
        <f t="shared" si="0"/>
        <v>530004.96149999998</v>
      </c>
      <c r="H151" s="3">
        <f t="shared" si="1"/>
        <v>0.35000000009313226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10300.950000000001</v>
      </c>
      <c r="D153" s="2">
        <f>'PR-RAS'!E157</f>
        <v>19029.689999999999</v>
      </c>
      <c r="E153" s="2">
        <v>0</v>
      </c>
      <c r="F153" s="2">
        <v>0</v>
      </c>
      <c r="G153" s="3">
        <f t="shared" si="0"/>
        <v>7350.77016</v>
      </c>
      <c r="H153" s="3">
        <f t="shared" si="1"/>
        <v>0.36000000000058208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2591.2600000000002</v>
      </c>
      <c r="D154" s="2">
        <f>'PR-RAS'!E158</f>
        <v>2930.26</v>
      </c>
      <c r="E154" s="2">
        <v>0</v>
      </c>
      <c r="F154" s="2">
        <v>0</v>
      </c>
      <c r="G154" s="3">
        <f t="shared" si="0"/>
        <v>1293.1223400000001</v>
      </c>
      <c r="H154" s="3">
        <f t="shared" si="1"/>
        <v>0.52000000000043656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45165.73</v>
      </c>
      <c r="D155" s="2">
        <f>'PR-RAS'!E159</f>
        <v>45112.55</v>
      </c>
      <c r="E155" s="2">
        <v>0</v>
      </c>
      <c r="F155" s="2">
        <v>0</v>
      </c>
      <c r="G155" s="3">
        <f t="shared" si="0"/>
        <v>20850.187820000003</v>
      </c>
      <c r="H155" s="3">
        <f t="shared" si="1"/>
        <v>0.7199999999938882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169884.24</v>
      </c>
      <c r="D156" s="2">
        <f>'PR-RAS'!E160</f>
        <v>196850.64</v>
      </c>
      <c r="E156" s="2">
        <v>0</v>
      </c>
      <c r="F156" s="2">
        <v>0</v>
      </c>
      <c r="G156" s="3">
        <f t="shared" si="0"/>
        <v>87355.755600000004</v>
      </c>
      <c r="H156" s="3">
        <f t="shared" si="1"/>
        <v>0.59999999997671694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169884.24</v>
      </c>
      <c r="D158" s="2">
        <f>'PR-RAS'!E162</f>
        <v>196850.64</v>
      </c>
      <c r="E158" s="2">
        <v>0</v>
      </c>
      <c r="F158" s="2">
        <v>0</v>
      </c>
      <c r="G158" s="3">
        <f t="shared" si="0"/>
        <v>88482.926640000005</v>
      </c>
      <c r="H158" s="3">
        <f t="shared" si="1"/>
        <v>0.59999999997671694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199579.97999999998</v>
      </c>
      <c r="D160" s="2">
        <f>'PR-RAS'!E164</f>
        <v>210273.31</v>
      </c>
      <c r="E160" s="2">
        <v>0</v>
      </c>
      <c r="F160" s="2">
        <v>0</v>
      </c>
      <c r="G160" s="3">
        <f t="shared" si="0"/>
        <v>98600.129399999991</v>
      </c>
      <c r="H160" s="3">
        <f t="shared" si="1"/>
        <v>0.33000000001629815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28920.950000000004</v>
      </c>
      <c r="D161" s="2">
        <f>'PR-RAS'!E165</f>
        <v>27781.219999999998</v>
      </c>
      <c r="E161" s="2">
        <v>0</v>
      </c>
      <c r="F161" s="2">
        <v>0</v>
      </c>
      <c r="G161" s="3">
        <f t="shared" si="0"/>
        <v>13517.3424</v>
      </c>
      <c r="H161" s="3">
        <f t="shared" si="1"/>
        <v>0.2699999999931606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9103.0300000000007</v>
      </c>
      <c r="D162" s="2">
        <f>'PR-RAS'!E166</f>
        <v>6432.92</v>
      </c>
      <c r="E162" s="2">
        <v>0</v>
      </c>
      <c r="F162" s="2">
        <v>0</v>
      </c>
      <c r="G162" s="3">
        <f t="shared" si="0"/>
        <v>3536.9880700000003</v>
      </c>
      <c r="H162" s="3">
        <f t="shared" si="1"/>
        <v>0.11000000000058208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18168.810000000001</v>
      </c>
      <c r="D163" s="2">
        <f>'PR-RAS'!E167</f>
        <v>19804.21</v>
      </c>
      <c r="E163" s="2">
        <v>0</v>
      </c>
      <c r="F163" s="2">
        <v>0</v>
      </c>
      <c r="G163" s="3">
        <f t="shared" si="0"/>
        <v>9359.9112599999989</v>
      </c>
      <c r="H163" s="3">
        <f t="shared" si="1"/>
        <v>0.39999999999781721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990.21</v>
      </c>
      <c r="D164" s="2">
        <f>'PR-RAS'!E168</f>
        <v>905.09</v>
      </c>
      <c r="E164" s="2">
        <v>0</v>
      </c>
      <c r="F164" s="2">
        <v>0</v>
      </c>
      <c r="G164" s="3">
        <f t="shared" si="0"/>
        <v>456.46357000000006</v>
      </c>
      <c r="H164" s="3">
        <f t="shared" si="1"/>
        <v>0.30000000000006821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658.9</v>
      </c>
      <c r="D165" s="2">
        <f>'PR-RAS'!E169</f>
        <v>639</v>
      </c>
      <c r="E165" s="2">
        <v>0</v>
      </c>
      <c r="F165" s="2">
        <v>0</v>
      </c>
      <c r="G165" s="3">
        <f t="shared" si="0"/>
        <v>317.65160000000003</v>
      </c>
      <c r="H165" s="3">
        <f t="shared" si="1"/>
        <v>0.10000000000002274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131736.44999999998</v>
      </c>
      <c r="D166" s="2">
        <f>'PR-RAS'!E170</f>
        <v>131377.21000000002</v>
      </c>
      <c r="E166" s="2">
        <v>0</v>
      </c>
      <c r="F166" s="2">
        <v>0</v>
      </c>
      <c r="G166" s="3">
        <f t="shared" si="0"/>
        <v>65090.993549999999</v>
      </c>
      <c r="H166" s="3">
        <f t="shared" si="1"/>
        <v>0.66000000000349246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17891.7</v>
      </c>
      <c r="D167" s="2">
        <f>'PR-RAS'!E171</f>
        <v>18123.21</v>
      </c>
      <c r="E167" s="2">
        <v>0</v>
      </c>
      <c r="F167" s="2">
        <v>0</v>
      </c>
      <c r="G167" s="3">
        <f t="shared" si="0"/>
        <v>8986.9279200000001</v>
      </c>
      <c r="H167" s="3">
        <f t="shared" si="1"/>
        <v>0.50999999999839929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67334.880000000005</v>
      </c>
      <c r="D168" s="2">
        <f>'PR-RAS'!E172</f>
        <v>74753.919999999998</v>
      </c>
      <c r="E168" s="2">
        <v>0</v>
      </c>
      <c r="F168" s="2">
        <v>0</v>
      </c>
      <c r="G168" s="3">
        <f t="shared" si="0"/>
        <v>36212.734240000005</v>
      </c>
      <c r="H168" s="3">
        <f t="shared" si="1"/>
        <v>0.19999999999708962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34267.94</v>
      </c>
      <c r="D169" s="2">
        <f>'PR-RAS'!E173</f>
        <v>33580.080000000002</v>
      </c>
      <c r="E169" s="2">
        <v>0</v>
      </c>
      <c r="F169" s="2">
        <v>0</v>
      </c>
      <c r="G169" s="3">
        <f t="shared" si="0"/>
        <v>17039.920800000004</v>
      </c>
      <c r="H169" s="3">
        <f t="shared" si="1"/>
        <v>0.13999999999941792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5990.75</v>
      </c>
      <c r="D170" s="2">
        <f>'PR-RAS'!E174</f>
        <v>1782.74</v>
      </c>
      <c r="E170" s="2">
        <v>0</v>
      </c>
      <c r="F170" s="2">
        <v>0</v>
      </c>
      <c r="G170" s="3">
        <f t="shared" si="0"/>
        <v>1615.00287</v>
      </c>
      <c r="H170" s="3">
        <f t="shared" si="1"/>
        <v>0.50999999999999091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5545.32</v>
      </c>
      <c r="D171" s="2">
        <f>'PR-RAS'!E175</f>
        <v>2657.13</v>
      </c>
      <c r="E171" s="2">
        <v>0</v>
      </c>
      <c r="F171" s="2">
        <v>0</v>
      </c>
      <c r="G171" s="3">
        <f t="shared" si="0"/>
        <v>1846.1286000000002</v>
      </c>
      <c r="H171" s="3">
        <f t="shared" si="1"/>
        <v>0.4499999999998181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705.86</v>
      </c>
      <c r="D173" s="2">
        <f>'PR-RAS'!E177</f>
        <v>480.13</v>
      </c>
      <c r="E173" s="2">
        <v>0</v>
      </c>
      <c r="F173" s="2">
        <v>0</v>
      </c>
      <c r="G173" s="3">
        <f t="shared" si="0"/>
        <v>286.57263999999998</v>
      </c>
      <c r="H173" s="3">
        <f t="shared" si="1"/>
        <v>0.26999999999998181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25217.409999999996</v>
      </c>
      <c r="D174" s="2">
        <f>'PR-RAS'!E178</f>
        <v>34210.770000000004</v>
      </c>
      <c r="E174" s="2">
        <v>0</v>
      </c>
      <c r="F174" s="2">
        <v>0</v>
      </c>
      <c r="G174" s="3">
        <f t="shared" si="0"/>
        <v>16199.538350000001</v>
      </c>
      <c r="H174" s="3">
        <f t="shared" si="1"/>
        <v>0.63999999999214197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3931.69</v>
      </c>
      <c r="D175" s="2">
        <f>'PR-RAS'!E179</f>
        <v>4144.09</v>
      </c>
      <c r="E175" s="2">
        <v>0</v>
      </c>
      <c r="F175" s="2">
        <v>0</v>
      </c>
      <c r="G175" s="3">
        <f t="shared" si="0"/>
        <v>2126.25738</v>
      </c>
      <c r="H175" s="3">
        <f t="shared" si="1"/>
        <v>0.40000000000009095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8086.44</v>
      </c>
      <c r="D176" s="2">
        <f>'PR-RAS'!E180</f>
        <v>12442.21</v>
      </c>
      <c r="E176" s="2">
        <v>0</v>
      </c>
      <c r="F176" s="2">
        <v>0</v>
      </c>
      <c r="G176" s="3">
        <f t="shared" si="0"/>
        <v>5769.9004999999997</v>
      </c>
      <c r="H176" s="3">
        <f t="shared" si="1"/>
        <v>0.64999999999872671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306.95</v>
      </c>
      <c r="D177" s="2">
        <f>'PR-RAS'!E181</f>
        <v>806.4</v>
      </c>
      <c r="E177" s="2">
        <v>0</v>
      </c>
      <c r="F177" s="2">
        <v>0</v>
      </c>
      <c r="G177" s="3">
        <f t="shared" si="0"/>
        <v>337.87599999999998</v>
      </c>
      <c r="H177" s="3">
        <f t="shared" si="1"/>
        <v>0.44999999999998863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3691.57</v>
      </c>
      <c r="D178" s="2">
        <f>'PR-RAS'!E182</f>
        <v>6770.09</v>
      </c>
      <c r="E178" s="2">
        <v>0</v>
      </c>
      <c r="F178" s="2">
        <v>0</v>
      </c>
      <c r="G178" s="3">
        <f t="shared" si="0"/>
        <v>3050.0197499999999</v>
      </c>
      <c r="H178" s="3">
        <f t="shared" si="1"/>
        <v>0.51999999999998181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1936.45</v>
      </c>
      <c r="D179" s="2">
        <f>'PR-RAS'!E183</f>
        <v>1731.58</v>
      </c>
      <c r="E179" s="2">
        <v>0</v>
      </c>
      <c r="F179" s="2">
        <v>0</v>
      </c>
      <c r="G179" s="3">
        <f t="shared" si="0"/>
        <v>961.1305799999999</v>
      </c>
      <c r="H179" s="3">
        <f t="shared" si="1"/>
        <v>0.87000000000011823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3043.16</v>
      </c>
      <c r="D180" s="2">
        <f>'PR-RAS'!E184</f>
        <v>2811.58</v>
      </c>
      <c r="E180" s="2">
        <v>0</v>
      </c>
      <c r="F180" s="2">
        <v>0</v>
      </c>
      <c r="G180" s="3">
        <f t="shared" si="0"/>
        <v>1551.2712799999999</v>
      </c>
      <c r="H180" s="3">
        <f t="shared" si="1"/>
        <v>0.57999999999992724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1329.39</v>
      </c>
      <c r="D181" s="2">
        <f>'PR-RAS'!E185</f>
        <v>2973.73</v>
      </c>
      <c r="E181" s="2">
        <v>0</v>
      </c>
      <c r="F181" s="2">
        <v>0</v>
      </c>
      <c r="G181" s="3">
        <f t="shared" si="0"/>
        <v>1309.8330000000001</v>
      </c>
      <c r="H181" s="3">
        <f t="shared" si="1"/>
        <v>0.66000000000008185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874.92</v>
      </c>
      <c r="D182" s="2">
        <f>'PR-RAS'!E186</f>
        <v>874.92</v>
      </c>
      <c r="E182" s="2">
        <v>0</v>
      </c>
      <c r="F182" s="2">
        <v>0</v>
      </c>
      <c r="G182" s="3">
        <f t="shared" si="0"/>
        <v>475.08155999999997</v>
      </c>
      <c r="H182" s="3">
        <f t="shared" si="1"/>
        <v>0.16000000000008185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2016.84</v>
      </c>
      <c r="D183" s="2">
        <f>'PR-RAS'!E187</f>
        <v>1656.17</v>
      </c>
      <c r="E183" s="2">
        <v>0</v>
      </c>
      <c r="F183" s="2">
        <v>0</v>
      </c>
      <c r="G183" s="3">
        <f t="shared" si="0"/>
        <v>969.91075999999998</v>
      </c>
      <c r="H183" s="3">
        <f t="shared" si="1"/>
        <v>0.33000000000015461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13705.169999999998</v>
      </c>
      <c r="D190" s="2">
        <f>'PR-RAS'!E194</f>
        <v>16904.11</v>
      </c>
      <c r="E190" s="2">
        <v>0</v>
      </c>
      <c r="F190" s="2">
        <v>0</v>
      </c>
      <c r="G190" s="3">
        <f t="shared" si="0"/>
        <v>8980.0307099999991</v>
      </c>
      <c r="H190" s="3">
        <f t="shared" si="1"/>
        <v>0.27999999999883585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372</v>
      </c>
      <c r="D191" s="2">
        <f>'PR-RAS'!E195</f>
        <v>0</v>
      </c>
      <c r="E191" s="2">
        <v>0</v>
      </c>
      <c r="F191" s="2">
        <v>0</v>
      </c>
      <c r="G191" s="3">
        <f t="shared" si="0"/>
        <v>70.680000000000007</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1380.54</v>
      </c>
      <c r="D192" s="2">
        <f>'PR-RAS'!E196</f>
        <v>1370</v>
      </c>
      <c r="E192" s="2">
        <v>0</v>
      </c>
      <c r="F192" s="2">
        <v>0</v>
      </c>
      <c r="G192" s="3">
        <f t="shared" si="0"/>
        <v>787.02314000000001</v>
      </c>
      <c r="H192" s="3">
        <f t="shared" si="1"/>
        <v>0.46000000000003638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156.51</v>
      </c>
      <c r="D193" s="2">
        <f>'PR-RAS'!E197</f>
        <v>0</v>
      </c>
      <c r="E193" s="2">
        <v>0</v>
      </c>
      <c r="F193" s="2">
        <v>0</v>
      </c>
      <c r="G193" s="3">
        <f t="shared" si="0"/>
        <v>30.04992</v>
      </c>
      <c r="H193" s="3">
        <f t="shared" si="1"/>
        <v>0.49000000000000909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236.09</v>
      </c>
      <c r="D194" s="2">
        <f>'PR-RAS'!E198</f>
        <v>220</v>
      </c>
      <c r="E194" s="2">
        <v>0</v>
      </c>
      <c r="F194" s="2">
        <v>0</v>
      </c>
      <c r="G194" s="3">
        <f t="shared" si="0"/>
        <v>130.48537000000002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2652.07</v>
      </c>
      <c r="D195" s="2">
        <f>'PR-RAS'!E199</f>
        <v>3644.49</v>
      </c>
      <c r="E195" s="2">
        <v>0</v>
      </c>
      <c r="F195" s="2">
        <v>0</v>
      </c>
      <c r="G195" s="3">
        <f t="shared" si="0"/>
        <v>1928.5636999999999</v>
      </c>
      <c r="H195" s="3">
        <f t="shared" si="1"/>
        <v>0.55999999999994543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8907.9599999999991</v>
      </c>
      <c r="D197" s="2">
        <f>'PR-RAS'!E201</f>
        <v>11669.62</v>
      </c>
      <c r="E197" s="2">
        <v>0</v>
      </c>
      <c r="F197" s="2">
        <v>0</v>
      </c>
      <c r="G197" s="3">
        <f t="shared" si="0"/>
        <v>6320.4512000000004</v>
      </c>
      <c r="H197" s="3">
        <f t="shared" si="1"/>
        <v>0.42000000000007276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1277.8799999999999</v>
      </c>
      <c r="D198" s="2">
        <f>'PR-RAS'!E202</f>
        <v>1303.6099999999999</v>
      </c>
      <c r="E198" s="2">
        <v>0</v>
      </c>
      <c r="F198" s="2">
        <v>0</v>
      </c>
      <c r="G198" s="3">
        <f t="shared" si="0"/>
        <v>765.36469999999997</v>
      </c>
      <c r="H198" s="3">
        <f t="shared" si="1"/>
        <v>0.51000000000021828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1277.8799999999999</v>
      </c>
      <c r="D212" s="2">
        <f>'PR-RAS'!E216</f>
        <v>1303.6099999999999</v>
      </c>
      <c r="E212" s="2">
        <v>0</v>
      </c>
      <c r="F212" s="2">
        <v>0</v>
      </c>
      <c r="G212" s="3">
        <f t="shared" si="0"/>
        <v>819.75609999999983</v>
      </c>
      <c r="H212" s="3">
        <f t="shared" si="1"/>
        <v>0.51000000000021828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1272.53</v>
      </c>
      <c r="D213" s="2">
        <f>'PR-RAS'!E217</f>
        <v>1298.1099999999999</v>
      </c>
      <c r="E213" s="2">
        <v>0</v>
      </c>
      <c r="F213" s="2">
        <v>0</v>
      </c>
      <c r="G213" s="3">
        <f t="shared" si="0"/>
        <v>820.17499999999995</v>
      </c>
      <c r="H213" s="3">
        <f t="shared" si="1"/>
        <v>0.57999999999992724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5.35</v>
      </c>
      <c r="D215" s="2">
        <f>'PR-RAS'!E219</f>
        <v>5.5</v>
      </c>
      <c r="E215" s="2">
        <v>0</v>
      </c>
      <c r="F215" s="2">
        <v>0</v>
      </c>
      <c r="G215" s="3">
        <f t="shared" si="0"/>
        <v>3.4989000000000003</v>
      </c>
      <c r="H215" s="3">
        <f t="shared" si="1"/>
        <v>0.84999999999999964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40702.729999999996</v>
      </c>
      <c r="D258" s="2">
        <f>'PR-RAS'!E262</f>
        <v>39380.89</v>
      </c>
      <c r="E258" s="2">
        <v>0</v>
      </c>
      <c r="F258" s="2">
        <v>0</v>
      </c>
      <c r="G258" s="3">
        <f t="shared" si="0"/>
        <v>30702.379069999999</v>
      </c>
      <c r="H258" s="3">
        <f t="shared" si="1"/>
        <v>0.38000000000465661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40702.729999999996</v>
      </c>
      <c r="D265" s="2">
        <f>'PR-RAS'!E269</f>
        <v>39380.89</v>
      </c>
      <c r="E265" s="2">
        <v>0</v>
      </c>
      <c r="F265" s="2">
        <v>0</v>
      </c>
      <c r="G265" s="3">
        <f t="shared" si="0"/>
        <v>31538.630639999999</v>
      </c>
      <c r="H265" s="3">
        <f t="shared" si="1"/>
        <v>0.38000000000465661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20874.39</v>
      </c>
      <c r="D266" s="2">
        <f>'PR-RAS'!E270</f>
        <v>22556.09</v>
      </c>
      <c r="E266" s="2">
        <v>0</v>
      </c>
      <c r="F266" s="2">
        <v>0</v>
      </c>
      <c r="G266" s="3">
        <f t="shared" si="0"/>
        <v>17486.441050000001</v>
      </c>
      <c r="H266" s="3">
        <f t="shared" si="1"/>
        <v>0.47999999999956344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19828.34</v>
      </c>
      <c r="D267" s="2">
        <f>'PR-RAS'!E271</f>
        <v>16824.8</v>
      </c>
      <c r="E267" s="2">
        <v>0</v>
      </c>
      <c r="F267" s="2">
        <v>0</v>
      </c>
      <c r="G267" s="3">
        <f t="shared" si="0"/>
        <v>14225.132040000002</v>
      </c>
      <c r="H267" s="3">
        <f t="shared" si="1"/>
        <v>0.54000000000087311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929.57</v>
      </c>
      <c r="D269" s="2">
        <f>'PR-RAS'!E273</f>
        <v>788.93</v>
      </c>
      <c r="E269" s="2">
        <v>0</v>
      </c>
      <c r="F269" s="2">
        <v>0</v>
      </c>
      <c r="G269" s="3">
        <f t="shared" si="0"/>
        <v>671.99123999999995</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929.57</v>
      </c>
      <c r="D270" s="2">
        <f>'PR-RAS'!E274</f>
        <v>788.93</v>
      </c>
      <c r="E270" s="2">
        <v>0</v>
      </c>
      <c r="F270" s="2">
        <v>0</v>
      </c>
      <c r="G270" s="3">
        <f t="shared" si="0"/>
        <v>674.49866999999995</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149</v>
      </c>
      <c r="D271" s="2">
        <f>'PR-RAS'!E275</f>
        <v>0</v>
      </c>
      <c r="E271" s="2">
        <v>0</v>
      </c>
      <c r="F271" s="2">
        <v>0</v>
      </c>
      <c r="G271" s="3">
        <f t="shared" si="0"/>
        <v>40.230000000000004</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780.57</v>
      </c>
      <c r="D272" s="2">
        <f>'PR-RAS'!E276</f>
        <v>788.93</v>
      </c>
      <c r="E272" s="2">
        <v>0</v>
      </c>
      <c r="F272" s="2">
        <v>0</v>
      </c>
      <c r="G272" s="3">
        <f t="shared" si="0"/>
        <v>639.13453000000004</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1541432.63</v>
      </c>
      <c r="D295" s="2">
        <f>'PR-RAS'!E299</f>
        <v>1746852.9400000002</v>
      </c>
      <c r="E295" s="2">
        <v>0</v>
      </c>
      <c r="F295" s="2">
        <v>0</v>
      </c>
      <c r="G295" s="3">
        <f t="shared" si="12"/>
        <v>1480330.7219399998</v>
      </c>
      <c r="H295" s="3">
        <f t="shared" si="13"/>
        <v>0.42999999993480742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16012.219999999972</v>
      </c>
      <c r="D296" s="2">
        <f>'PR-RAS'!E300</f>
        <v>0</v>
      </c>
      <c r="E296" s="2">
        <v>0</v>
      </c>
      <c r="F296" s="2">
        <v>0</v>
      </c>
      <c r="G296" s="3">
        <f t="shared" si="12"/>
        <v>4723.6048999999912</v>
      </c>
      <c r="H296" s="3">
        <f t="shared" si="13"/>
        <v>0.21999999997206032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104419.1100000001</v>
      </c>
      <c r="E297" s="2">
        <v>0</v>
      </c>
      <c r="F297" s="2">
        <v>0</v>
      </c>
      <c r="G297" s="3">
        <f t="shared" si="12"/>
        <v>61816.11312000006</v>
      </c>
      <c r="H297" s="3">
        <f t="shared" si="13"/>
        <v>0.11000000010244548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15182.1</v>
      </c>
      <c r="D298" s="2">
        <f>'PR-RAS'!E302</f>
        <v>4427.05</v>
      </c>
      <c r="E298" s="2">
        <v>0</v>
      </c>
      <c r="F298" s="2">
        <v>0</v>
      </c>
      <c r="G298" s="3">
        <f t="shared" si="12"/>
        <v>7138.7514000000001</v>
      </c>
      <c r="H298" s="3">
        <f t="shared" si="13"/>
        <v>0.1500000000005457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1544.42</v>
      </c>
      <c r="D300" s="2">
        <f>'PR-RAS'!E304</f>
        <v>116440.38</v>
      </c>
      <c r="E300" s="2">
        <v>0</v>
      </c>
      <c r="F300" s="2">
        <v>0</v>
      </c>
      <c r="G300" s="3">
        <f t="shared" si="12"/>
        <v>70093.128819999998</v>
      </c>
      <c r="H300" s="3">
        <f t="shared" si="13"/>
        <v>0.80000000000472937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384.53</v>
      </c>
      <c r="D301" s="2">
        <f>'PR-RAS'!E305</f>
        <v>160</v>
      </c>
      <c r="E301" s="2">
        <v>0</v>
      </c>
      <c r="F301" s="2">
        <v>0</v>
      </c>
      <c r="G301" s="3">
        <f t="shared" si="12"/>
        <v>211.35899999999998</v>
      </c>
      <c r="H301" s="3">
        <f t="shared" si="13"/>
        <v>0.47000000000002728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259.57</v>
      </c>
      <c r="D303" s="2">
        <f>'PR-RAS'!E308</f>
        <v>0</v>
      </c>
      <c r="E303" s="2">
        <v>0</v>
      </c>
      <c r="F303" s="2">
        <v>0</v>
      </c>
      <c r="G303" s="3">
        <f t="shared" si="12"/>
        <v>78.390140000000002</v>
      </c>
      <c r="H303" s="3">
        <f t="shared" si="13"/>
        <v>0.43000000000000682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259.57</v>
      </c>
      <c r="D316" s="2">
        <f>'PR-RAS'!E321</f>
        <v>0</v>
      </c>
      <c r="E316" s="2">
        <v>0</v>
      </c>
      <c r="F316" s="2">
        <v>0</v>
      </c>
      <c r="G316" s="3">
        <f t="shared" si="12"/>
        <v>81.76455</v>
      </c>
      <c r="H316" s="3">
        <f t="shared" si="13"/>
        <v>0.43000000000000682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59.57</v>
      </c>
      <c r="D317" s="2">
        <f>'PR-RAS'!E322</f>
        <v>0</v>
      </c>
      <c r="E317" s="2">
        <v>0</v>
      </c>
      <c r="F317" s="2">
        <v>0</v>
      </c>
      <c r="G317" s="3">
        <f t="shared" si="12"/>
        <v>18.824120000000001</v>
      </c>
      <c r="H317" s="3">
        <f t="shared" si="13"/>
        <v>0.42999999999999972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59.57</v>
      </c>
      <c r="D318" s="2">
        <f>'PR-RAS'!E323</f>
        <v>0</v>
      </c>
      <c r="E318" s="2">
        <v>0</v>
      </c>
      <c r="F318" s="2">
        <v>0</v>
      </c>
      <c r="G318" s="3">
        <f t="shared" si="12"/>
        <v>18.883690000000001</v>
      </c>
      <c r="H318" s="3">
        <f t="shared" si="13"/>
        <v>0.42999999999999972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200</v>
      </c>
      <c r="D322" s="2">
        <f>'PR-RAS'!E327</f>
        <v>0</v>
      </c>
      <c r="E322" s="2">
        <v>0</v>
      </c>
      <c r="F322" s="2">
        <v>0</v>
      </c>
      <c r="G322" s="3">
        <f t="shared" si="12"/>
        <v>64.2</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200</v>
      </c>
      <c r="D329" s="2">
        <f>'PR-RAS'!E334</f>
        <v>0</v>
      </c>
      <c r="E329" s="2">
        <v>0</v>
      </c>
      <c r="F329" s="2">
        <v>0</v>
      </c>
      <c r="G329" s="3">
        <f t="shared" si="12"/>
        <v>65.600000000000009</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26684.050000000003</v>
      </c>
      <c r="D355" s="2">
        <f>'PR-RAS'!E360</f>
        <v>6919.6</v>
      </c>
      <c r="E355" s="2">
        <v>0</v>
      </c>
      <c r="F355" s="2">
        <v>0</v>
      </c>
      <c r="G355" s="3">
        <f t="shared" si="12"/>
        <v>14345.2305</v>
      </c>
      <c r="H355" s="3">
        <f t="shared" si="13"/>
        <v>0.45000000000254659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480</v>
      </c>
      <c r="E356" s="2">
        <v>0</v>
      </c>
      <c r="F356" s="2">
        <v>0</v>
      </c>
      <c r="G356" s="3">
        <f t="shared" si="12"/>
        <v>340.79999999999995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480</v>
      </c>
      <c r="E361" s="2">
        <v>0</v>
      </c>
      <c r="F361" s="2">
        <v>0</v>
      </c>
      <c r="G361" s="3">
        <f t="shared" si="12"/>
        <v>345.59999999999997</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480</v>
      </c>
      <c r="E364" s="2">
        <v>0</v>
      </c>
      <c r="F364" s="2">
        <v>0</v>
      </c>
      <c r="G364" s="3">
        <f t="shared" si="12"/>
        <v>348.48</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26684.050000000003</v>
      </c>
      <c r="D368" s="2">
        <f>'PR-RAS'!E373</f>
        <v>6439.6</v>
      </c>
      <c r="E368" s="2">
        <v>0</v>
      </c>
      <c r="F368" s="2">
        <v>0</v>
      </c>
      <c r="G368" s="3">
        <f t="shared" si="12"/>
        <v>14519.712750000001</v>
      </c>
      <c r="H368" s="3">
        <f t="shared" si="13"/>
        <v>0.45000000000254659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23500.31</v>
      </c>
      <c r="D374" s="2">
        <f>'PR-RAS'!E379</f>
        <v>1897.5</v>
      </c>
      <c r="E374" s="2">
        <v>0</v>
      </c>
      <c r="F374" s="2">
        <v>0</v>
      </c>
      <c r="G374" s="3">
        <f t="shared" si="12"/>
        <v>10181.15063</v>
      </c>
      <c r="H374" s="3">
        <f t="shared" si="13"/>
        <v>0.81000000000130967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9258.4500000000007</v>
      </c>
      <c r="D375" s="2">
        <f>'PR-RAS'!E380</f>
        <v>200</v>
      </c>
      <c r="E375" s="2">
        <v>0</v>
      </c>
      <c r="F375" s="2">
        <v>0</v>
      </c>
      <c r="G375" s="3">
        <f t="shared" si="12"/>
        <v>3612.2603000000004</v>
      </c>
      <c r="H375" s="3">
        <f t="shared" si="13"/>
        <v>0.4500000000007276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468.9</v>
      </c>
      <c r="D376" s="2">
        <f>'PR-RAS'!E381</f>
        <v>0</v>
      </c>
      <c r="E376" s="2">
        <v>0</v>
      </c>
      <c r="F376" s="2">
        <v>0</v>
      </c>
      <c r="G376" s="3">
        <f t="shared" si="12"/>
        <v>175.83749999999998</v>
      </c>
      <c r="H376" s="3">
        <f t="shared" si="13"/>
        <v>0.10000000000002274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4470.9399999999996</v>
      </c>
      <c r="D377" s="2">
        <f>'PR-RAS'!E382</f>
        <v>0</v>
      </c>
      <c r="E377" s="2">
        <v>0</v>
      </c>
      <c r="F377" s="2">
        <v>0</v>
      </c>
      <c r="G377" s="3">
        <f t="shared" si="12"/>
        <v>1681.0734399999999</v>
      </c>
      <c r="H377" s="3">
        <f t="shared" si="13"/>
        <v>6.0000000000400178E-2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9302.02</v>
      </c>
      <c r="D381" s="2">
        <f>'PR-RAS'!E386</f>
        <v>1697.5</v>
      </c>
      <c r="E381" s="2">
        <v>0</v>
      </c>
      <c r="F381" s="2">
        <v>0</v>
      </c>
      <c r="G381" s="3">
        <f t="shared" si="12"/>
        <v>4824.8676000000005</v>
      </c>
      <c r="H381" s="3">
        <f t="shared" si="13"/>
        <v>0.52000000000043656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349</v>
      </c>
      <c r="D383" s="2">
        <f>'PR-RAS'!E388</f>
        <v>0</v>
      </c>
      <c r="E383" s="2">
        <v>0</v>
      </c>
      <c r="F383" s="2">
        <v>0</v>
      </c>
      <c r="G383" s="3">
        <f t="shared" si="12"/>
        <v>133.31800000000001</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349</v>
      </c>
      <c r="D384" s="2">
        <f>'PR-RAS'!E389</f>
        <v>0</v>
      </c>
      <c r="E384" s="2">
        <v>0</v>
      </c>
      <c r="F384" s="2">
        <v>0</v>
      </c>
      <c r="G384" s="3">
        <f t="shared" si="12"/>
        <v>133.667</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2834.74</v>
      </c>
      <c r="D388" s="2">
        <f>'PR-RAS'!E393</f>
        <v>4542.1000000000004</v>
      </c>
      <c r="E388" s="2">
        <v>0</v>
      </c>
      <c r="F388" s="2">
        <v>0</v>
      </c>
      <c r="G388" s="3">
        <f t="shared" si="12"/>
        <v>4612.6297800000002</v>
      </c>
      <c r="H388" s="3">
        <f t="shared" si="13"/>
        <v>0.36000000000058208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2834.74</v>
      </c>
      <c r="D389" s="2">
        <f>'PR-RAS'!E394</f>
        <v>4542.1000000000004</v>
      </c>
      <c r="E389" s="2">
        <v>0</v>
      </c>
      <c r="F389" s="2">
        <v>0</v>
      </c>
      <c r="G389" s="3">
        <f t="shared" si="12"/>
        <v>4624.5487200000007</v>
      </c>
      <c r="H389" s="3">
        <f t="shared" si="13"/>
        <v>0.36000000000058208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26424.480000000003</v>
      </c>
      <c r="D413" s="2">
        <f>'PR-RAS'!E418</f>
        <v>6919.6</v>
      </c>
      <c r="E413" s="2">
        <v>0</v>
      </c>
      <c r="F413" s="2">
        <v>0</v>
      </c>
      <c r="G413" s="3">
        <f t="shared" si="12"/>
        <v>16588.636160000002</v>
      </c>
      <c r="H413" s="3">
        <f t="shared" si="13"/>
        <v>0.88000000000283762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1557704.42</v>
      </c>
      <c r="D417" s="2">
        <f>'PR-RAS'!E422</f>
        <v>1642433.83</v>
      </c>
      <c r="E417" s="2">
        <v>0</v>
      </c>
      <c r="F417" s="2">
        <v>0</v>
      </c>
      <c r="G417" s="3">
        <f t="shared" si="12"/>
        <v>2014509.9852799999</v>
      </c>
      <c r="H417" s="3">
        <f t="shared" si="13"/>
        <v>0.58999999985098839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1568116.68</v>
      </c>
      <c r="D418" s="2">
        <f>'PR-RAS'!E423</f>
        <v>1753772.5400000003</v>
      </c>
      <c r="E418" s="2">
        <v>0</v>
      </c>
      <c r="F418" s="2">
        <v>0</v>
      </c>
      <c r="G418" s="3">
        <f t="shared" si="12"/>
        <v>2116550.9539200002</v>
      </c>
      <c r="H418" s="3">
        <f t="shared" si="13"/>
        <v>0.77999999979510903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10412.260000000009</v>
      </c>
      <c r="D420" s="2">
        <f>'PR-RAS'!E425</f>
        <v>111338.7100000002</v>
      </c>
      <c r="E420" s="2">
        <v>0</v>
      </c>
      <c r="F420" s="2">
        <v>0</v>
      </c>
      <c r="G420" s="3">
        <f t="shared" si="12"/>
        <v>97664.575920000163</v>
      </c>
      <c r="H420" s="3">
        <f t="shared" si="13"/>
        <v>0.54999999981373549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15182.1</v>
      </c>
      <c r="D421" s="2">
        <f>'PR-RAS'!E426</f>
        <v>4427.05</v>
      </c>
      <c r="E421" s="2">
        <v>0</v>
      </c>
      <c r="F421" s="2">
        <v>0</v>
      </c>
      <c r="G421" s="3">
        <f t="shared" si="12"/>
        <v>10095.204</v>
      </c>
      <c r="H421" s="3">
        <f t="shared" si="13"/>
        <v>0.1500000000005457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1544.42</v>
      </c>
      <c r="D423" s="2">
        <f>'PR-RAS'!E428</f>
        <v>116440.38</v>
      </c>
      <c r="E423" s="2">
        <v>0</v>
      </c>
      <c r="F423" s="2">
        <v>0</v>
      </c>
      <c r="G423" s="3">
        <f t="shared" si="12"/>
        <v>98927.425960000008</v>
      </c>
      <c r="H423" s="3">
        <f t="shared" si="13"/>
        <v>0.80000000000472937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1557704.42</v>
      </c>
      <c r="D637" s="2">
        <f>'PR-RAS'!E643</f>
        <v>1642433.83</v>
      </c>
      <c r="E637" s="2">
        <v>0</v>
      </c>
      <c r="F637" s="2">
        <v>0</v>
      </c>
      <c r="G637" s="3">
        <f t="shared" si="14"/>
        <v>3079875.8428799999</v>
      </c>
      <c r="H637" s="3">
        <f t="shared" si="15"/>
        <v>0.58999999985098839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1568116.68</v>
      </c>
      <c r="D638" s="2">
        <f>'PR-RAS'!E644</f>
        <v>1753772.5400000003</v>
      </c>
      <c r="E638" s="2">
        <v>0</v>
      </c>
      <c r="F638" s="2">
        <v>0</v>
      </c>
      <c r="G638" s="3">
        <f t="shared" si="14"/>
        <v>3233196.5411200006</v>
      </c>
      <c r="H638" s="3">
        <f t="shared" si="15"/>
        <v>0.77999999979510903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10412.260000000009</v>
      </c>
      <c r="D640" s="2">
        <f>'PR-RAS'!E646</f>
        <v>111338.7100000002</v>
      </c>
      <c r="E640" s="2">
        <v>0</v>
      </c>
      <c r="F640" s="2">
        <v>0</v>
      </c>
      <c r="G640" s="3">
        <f t="shared" si="14"/>
        <v>148944.30552000026</v>
      </c>
      <c r="H640" s="3">
        <f t="shared" si="15"/>
        <v>0.54999999981373549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15182.1</v>
      </c>
      <c r="D641" s="2">
        <f>'PR-RAS'!E647</f>
        <v>4427.05</v>
      </c>
      <c r="E641" s="2">
        <v>0</v>
      </c>
      <c r="F641" s="2">
        <v>0</v>
      </c>
      <c r="G641" s="3">
        <f t="shared" si="14"/>
        <v>15383.168000000001</v>
      </c>
      <c r="H641" s="3">
        <f t="shared" si="15"/>
        <v>0.1500000000005457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4769.8399999999911</v>
      </c>
      <c r="D643" s="2">
        <f>'PR-RAS'!E649</f>
        <v>0</v>
      </c>
      <c r="E643" s="2">
        <v>0</v>
      </c>
      <c r="F643" s="2">
        <v>0</v>
      </c>
      <c r="G643" s="3">
        <f t="shared" si="14"/>
        <v>3062.2372799999944</v>
      </c>
      <c r="H643" s="3">
        <f t="shared" si="15"/>
        <v>0.16000000000894943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106911.66000000019</v>
      </c>
      <c r="E644" s="2">
        <v>0</v>
      </c>
      <c r="F644" s="2">
        <v>0</v>
      </c>
      <c r="G644" s="3">
        <f t="shared" si="14"/>
        <v>137488.39476000026</v>
      </c>
      <c r="H644" s="3">
        <f t="shared" si="15"/>
        <v>0.33999999980733264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109729.16</v>
      </c>
      <c r="D645" s="2">
        <f>'PR-RAS'!E651</f>
        <v>0</v>
      </c>
      <c r="E645" s="2">
        <v>0</v>
      </c>
      <c r="F645" s="2">
        <v>0</v>
      </c>
      <c r="G645" s="3">
        <f t="shared" si="14"/>
        <v>70665.579039999997</v>
      </c>
      <c r="H645" s="3">
        <f t="shared" si="15"/>
        <v>0.16000000000349246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29517.75</v>
      </c>
      <c r="D646" s="2">
        <f>'PR-RAS'!E653</f>
        <v>22760.27</v>
      </c>
      <c r="E646" s="2">
        <v>0</v>
      </c>
      <c r="F646" s="2">
        <v>0</v>
      </c>
      <c r="G646" s="3">
        <f t="shared" si="14"/>
        <v>48399.69705000001</v>
      </c>
      <c r="H646" s="3">
        <f t="shared" si="15"/>
        <v>0.52000000000043656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374181.12</v>
      </c>
      <c r="D647" s="2">
        <f>'PR-RAS'!E654</f>
        <v>368645.27</v>
      </c>
      <c r="E647" s="2">
        <v>0</v>
      </c>
      <c r="F647" s="2">
        <v>0</v>
      </c>
      <c r="G647" s="3">
        <f t="shared" si="14"/>
        <v>718010.6923600001</v>
      </c>
      <c r="H647" s="3">
        <f t="shared" si="15"/>
        <v>0.39000000001396984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380938.6</v>
      </c>
      <c r="D648" s="2">
        <f>'PR-RAS'!E655</f>
        <v>391278.9</v>
      </c>
      <c r="E648" s="2">
        <v>0</v>
      </c>
      <c r="F648" s="2">
        <v>0</v>
      </c>
      <c r="G648" s="3">
        <f t="shared" si="14"/>
        <v>752782.17079999996</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22760.270000000019</v>
      </c>
      <c r="D649" s="2">
        <f>'PR-RAS'!E656</f>
        <v>126.64000000001397</v>
      </c>
      <c r="E649" s="2">
        <v>0</v>
      </c>
      <c r="F649" s="2">
        <v>0</v>
      </c>
      <c r="G649" s="3">
        <f t="shared" si="14"/>
        <v>14912.780400000031</v>
      </c>
      <c r="H649" s="3">
        <f t="shared" si="15"/>
        <v>0.63000000000465661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54</v>
      </c>
      <c r="D651" s="2">
        <f>'PR-RAS'!E658</f>
        <v>53</v>
      </c>
      <c r="E651" s="2">
        <v>0</v>
      </c>
      <c r="F651" s="2">
        <v>0</v>
      </c>
      <c r="G651" s="3">
        <f t="shared" si="14"/>
        <v>104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47</v>
      </c>
      <c r="D653" s="2">
        <f>'PR-RAS'!E660</f>
        <v>43</v>
      </c>
      <c r="E653" s="2">
        <v>0</v>
      </c>
      <c r="F653" s="2">
        <v>0</v>
      </c>
      <c r="G653" s="3">
        <f t="shared" si="14"/>
        <v>86.716000000000008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1290600.74</v>
      </c>
      <c r="D676" s="2">
        <f>'PR-RAS'!E683</f>
        <v>1384562.17</v>
      </c>
      <c r="E676" s="2">
        <v>0</v>
      </c>
      <c r="F676" s="2">
        <v>0</v>
      </c>
      <c r="G676" s="3">
        <f t="shared" si="14"/>
        <v>2740314.429</v>
      </c>
      <c r="H676" s="3">
        <f t="shared" si="15"/>
        <v>0.42999999993480742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200</v>
      </c>
      <c r="D677" s="2">
        <f>'PR-RAS'!E684</f>
        <v>0</v>
      </c>
      <c r="E677" s="2">
        <v>0</v>
      </c>
      <c r="F677" s="2">
        <v>0</v>
      </c>
      <c r="G677" s="3">
        <f t="shared" si="14"/>
        <v>135.20000000000002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1007.28</v>
      </c>
      <c r="D678" s="2">
        <f>'PR-RAS'!E685</f>
        <v>4086.9</v>
      </c>
      <c r="E678" s="2">
        <v>0</v>
      </c>
      <c r="F678" s="2">
        <v>0</v>
      </c>
      <c r="G678" s="3">
        <f t="shared" si="14"/>
        <v>6215.5911599999999</v>
      </c>
      <c r="H678" s="3">
        <f t="shared" si="15"/>
        <v>0.37999999999988177</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2970.74</v>
      </c>
      <c r="D695" s="2">
        <f>'PR-RAS'!E702</f>
        <v>3184.61</v>
      </c>
      <c r="E695" s="2">
        <v>0</v>
      </c>
      <c r="F695" s="2">
        <v>0</v>
      </c>
      <c r="G695" s="3">
        <f t="shared" si="14"/>
        <v>6481.9322399999992</v>
      </c>
      <c r="H695" s="3">
        <f t="shared" si="15"/>
        <v>0.65000000000009095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44783.89</v>
      </c>
      <c r="D717" s="2">
        <f>'PR-RAS'!E724</f>
        <v>44154.54</v>
      </c>
      <c r="E717" s="2">
        <v>0</v>
      </c>
      <c r="F717" s="2">
        <v>0</v>
      </c>
      <c r="G717" s="3">
        <f t="shared" si="14"/>
        <v>95294.566519999993</v>
      </c>
      <c r="H717" s="3">
        <f t="shared" si="15"/>
        <v>0.56999999999970896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3209.28</v>
      </c>
      <c r="E725" s="2">
        <v>0</v>
      </c>
      <c r="F725" s="2">
        <v>0</v>
      </c>
      <c r="G725" s="3">
        <f t="shared" si="14"/>
        <v>4647.0374400000001</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2906.76</v>
      </c>
      <c r="E726" s="2">
        <v>0</v>
      </c>
      <c r="F726" s="2">
        <v>0</v>
      </c>
      <c r="G726" s="3">
        <f t="shared" si="14"/>
        <v>4534.8459999999995</v>
      </c>
      <c r="H726" s="3">
        <f t="shared" si="15"/>
        <v>0.67999999999977945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18168.810000000001</v>
      </c>
      <c r="D727" s="2">
        <f>'PR-RAS'!E734</f>
        <v>19804.21</v>
      </c>
      <c r="E727" s="2">
        <v>0</v>
      </c>
      <c r="F727" s="2">
        <v>0</v>
      </c>
      <c r="G727" s="3">
        <f t="shared" si="14"/>
        <v>41946.268979999993</v>
      </c>
      <c r="H727" s="3">
        <f t="shared" si="15"/>
        <v>0.39999999999781721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3043.16</v>
      </c>
      <c r="D729" s="2">
        <f>'PR-RAS'!E736</f>
        <v>2340.69</v>
      </c>
      <c r="E729" s="2">
        <v>0</v>
      </c>
      <c r="F729" s="2">
        <v>0</v>
      </c>
      <c r="G729" s="3">
        <f t="shared" si="14"/>
        <v>5623.4651199999998</v>
      </c>
      <c r="H729" s="3">
        <f t="shared" si="15"/>
        <v>0.46999999999979991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173.72</v>
      </c>
      <c r="D730" s="2">
        <f>'PR-RAS'!E737</f>
        <v>550.67999999999995</v>
      </c>
      <c r="E730" s="2">
        <v>0</v>
      </c>
      <c r="F730" s="2">
        <v>0</v>
      </c>
      <c r="G730" s="3">
        <f t="shared" si="14"/>
        <v>929.53331999999989</v>
      </c>
      <c r="H730" s="3">
        <f t="shared" si="15"/>
        <v>0.60000000000005116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765.67</v>
      </c>
      <c r="D731" s="2">
        <f>'PR-RAS'!E738</f>
        <v>149.31</v>
      </c>
      <c r="E731" s="2">
        <v>0</v>
      </c>
      <c r="F731" s="2">
        <v>0</v>
      </c>
      <c r="G731" s="3">
        <f t="shared" si="14"/>
        <v>776.93169999999998</v>
      </c>
      <c r="H731" s="3">
        <f t="shared" si="15"/>
        <v>0.6400000000000432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648.74</v>
      </c>
      <c r="E732" s="2">
        <v>0</v>
      </c>
      <c r="F732" s="2">
        <v>0</v>
      </c>
      <c r="G732" s="3">
        <f t="shared" si="14"/>
        <v>948.45788000000005</v>
      </c>
      <c r="H732" s="3">
        <f t="shared" si="15"/>
        <v>0.25999999999999091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36.54</v>
      </c>
      <c r="D735" s="2">
        <f>'PR-RAS'!E742</f>
        <v>30</v>
      </c>
      <c r="E735" s="2">
        <v>0</v>
      </c>
      <c r="F735" s="2">
        <v>0</v>
      </c>
      <c r="G735" s="3">
        <f t="shared" si="14"/>
        <v>70.860359999999986</v>
      </c>
      <c r="H735" s="3">
        <f t="shared" si="15"/>
        <v>0.46000000000000085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1051.45</v>
      </c>
      <c r="D737" s="2">
        <f>'PR-RAS'!E744</f>
        <v>2134.37</v>
      </c>
      <c r="E737" s="2">
        <v>0</v>
      </c>
      <c r="F737" s="2">
        <v>0</v>
      </c>
      <c r="G737" s="3">
        <f t="shared" si="28"/>
        <v>3915.6598399999998</v>
      </c>
      <c r="H737" s="3">
        <f t="shared" si="29"/>
        <v>0.81999999999993634</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20874.39</v>
      </c>
      <c r="D843" s="2">
        <f>'PR-RAS'!E850</f>
        <v>22556.09</v>
      </c>
      <c r="E843" s="2">
        <v>0</v>
      </c>
      <c r="F843" s="2">
        <v>0</v>
      </c>
      <c r="G843" s="3">
        <f t="shared" si="34"/>
        <v>55560.691940000004</v>
      </c>
      <c r="H843" s="3">
        <f t="shared" si="35"/>
        <v>0.47999999999956344</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19828.34</v>
      </c>
      <c r="D848" s="2">
        <f>'PR-RAS'!E855</f>
        <v>16824.8</v>
      </c>
      <c r="E848" s="2">
        <v>0</v>
      </c>
      <c r="F848" s="2">
        <v>0</v>
      </c>
      <c r="G848" s="3">
        <f t="shared" si="34"/>
        <v>45295.815179999998</v>
      </c>
      <c r="H848" s="3">
        <f t="shared" si="35"/>
        <v>0.54000000000087311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802721.81999999983</v>
      </c>
      <c r="D1011" s="7">
        <f>BILANCA!E6</f>
        <v>806202.10999999987</v>
      </c>
      <c r="E1011" s="7">
        <v>0</v>
      </c>
      <c r="F1011" s="7">
        <v>0</v>
      </c>
      <c r="G1011" s="8">
        <f t="shared" ref="G1011:G1306" si="38">B1011/1000*C1011+B1011/500*D1011</f>
        <v>2415.1260399999996</v>
      </c>
      <c r="H1011" s="8">
        <f t="shared" si="35"/>
        <v>0.2900000000372529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665625.23999999987</v>
      </c>
      <c r="D1012" s="2">
        <f>BILANCA!E7</f>
        <v>676016.53999999992</v>
      </c>
      <c r="E1012" s="2">
        <v>0</v>
      </c>
      <c r="F1012" s="2">
        <v>0</v>
      </c>
      <c r="G1012" s="3">
        <f t="shared" si="38"/>
        <v>4035.3166399999996</v>
      </c>
      <c r="H1012" s="3">
        <f t="shared" si="35"/>
        <v>0.69999999995343387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390.85</v>
      </c>
      <c r="D1013" s="2">
        <f>BILANCA!E8</f>
        <v>870.85</v>
      </c>
      <c r="E1013" s="2">
        <v>0</v>
      </c>
      <c r="F1013" s="2">
        <v>0</v>
      </c>
      <c r="G1013" s="3">
        <f t="shared" si="38"/>
        <v>6.3976500000000005</v>
      </c>
      <c r="H1013" s="3">
        <f t="shared" si="35"/>
        <v>0.29999999999995453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912.45</v>
      </c>
      <c r="D1015" s="2">
        <f>BILANCA!E10</f>
        <v>870.85</v>
      </c>
      <c r="E1015" s="2">
        <v>0</v>
      </c>
      <c r="F1015" s="2">
        <v>0</v>
      </c>
      <c r="G1015" s="3">
        <f t="shared" si="38"/>
        <v>13.270750000000001</v>
      </c>
      <c r="H1015" s="3">
        <f t="shared" si="35"/>
        <v>0.60000000000002274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521.6</v>
      </c>
      <c r="D1016" s="2">
        <f>BILANCA!E11</f>
        <v>0</v>
      </c>
      <c r="E1016" s="2">
        <v>0</v>
      </c>
      <c r="F1016" s="2">
        <v>0</v>
      </c>
      <c r="G1016" s="3">
        <f t="shared" si="38"/>
        <v>3.1296000000000004</v>
      </c>
      <c r="H1016" s="3">
        <f t="shared" si="35"/>
        <v>0.39999999999997726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660763.44999999995</v>
      </c>
      <c r="D1017" s="2">
        <f>BILANCA!E12</f>
        <v>675145.69</v>
      </c>
      <c r="E1017" s="2">
        <v>0</v>
      </c>
      <c r="F1017" s="2">
        <v>0</v>
      </c>
      <c r="G1017" s="3">
        <f t="shared" si="38"/>
        <v>14077.383809999999</v>
      </c>
      <c r="H1017" s="3">
        <f t="shared" si="35"/>
        <v>0.76000000000931323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623737.07000000007</v>
      </c>
      <c r="D1018" s="2">
        <f>BILANCA!E13</f>
        <v>611875.92999999993</v>
      </c>
      <c r="E1018" s="2">
        <v>0</v>
      </c>
      <c r="F1018" s="2">
        <v>0</v>
      </c>
      <c r="G1018" s="3">
        <f t="shared" si="38"/>
        <v>14779.91144</v>
      </c>
      <c r="H1018" s="3">
        <f t="shared" si="35"/>
        <v>0.14000000013038516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899340.68</v>
      </c>
      <c r="D1020" s="2">
        <f>BILANCA!E15</f>
        <v>899340.68</v>
      </c>
      <c r="E1020" s="2">
        <v>0</v>
      </c>
      <c r="F1020" s="2">
        <v>0</v>
      </c>
      <c r="G1020" s="3">
        <f t="shared" si="38"/>
        <v>26980.220400000002</v>
      </c>
      <c r="H1020" s="3">
        <f t="shared" si="35"/>
        <v>0.63999999989755452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49551.56</v>
      </c>
      <c r="D1022" s="2">
        <f>BILANCA!E17</f>
        <v>49551.56</v>
      </c>
      <c r="E1022" s="2">
        <v>0</v>
      </c>
      <c r="F1022" s="2">
        <v>0</v>
      </c>
      <c r="G1022" s="3">
        <f t="shared" si="38"/>
        <v>1783.8561599999998</v>
      </c>
      <c r="H1022" s="3">
        <f t="shared" si="35"/>
        <v>0.88000000000465661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325155.17</v>
      </c>
      <c r="D1023" s="2">
        <f>BILANCA!E18</f>
        <v>337016.31</v>
      </c>
      <c r="E1023" s="2">
        <v>0</v>
      </c>
      <c r="F1023" s="2">
        <v>0</v>
      </c>
      <c r="G1023" s="3">
        <f t="shared" si="38"/>
        <v>12989.441269999999</v>
      </c>
      <c r="H1023" s="3">
        <f t="shared" si="35"/>
        <v>0.47999999998137355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2433.929999999993</v>
      </c>
      <c r="D1024" s="2">
        <f>BILANCA!E19</f>
        <v>37844.260000000009</v>
      </c>
      <c r="E1024" s="2">
        <v>0</v>
      </c>
      <c r="F1024" s="2">
        <v>0</v>
      </c>
      <c r="G1024" s="3">
        <f t="shared" si="38"/>
        <v>1093.7143000000003</v>
      </c>
      <c r="H1024" s="3">
        <f t="shared" si="35"/>
        <v>0.33000000001629815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227605.45</v>
      </c>
      <c r="D1025" s="2">
        <f>BILANCA!E20</f>
        <v>228475.47</v>
      </c>
      <c r="E1025" s="2">
        <v>0</v>
      </c>
      <c r="F1025" s="2">
        <v>0</v>
      </c>
      <c r="G1025" s="3">
        <f t="shared" si="38"/>
        <v>10268.34585</v>
      </c>
      <c r="H1025" s="3">
        <f t="shared" si="35"/>
        <v>0.92000000001280569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19580.7</v>
      </c>
      <c r="D1026" s="2">
        <f>BILANCA!E21</f>
        <v>18607.25</v>
      </c>
      <c r="E1026" s="2">
        <v>0</v>
      </c>
      <c r="F1026" s="2">
        <v>0</v>
      </c>
      <c r="G1026" s="3">
        <f t="shared" si="38"/>
        <v>908.72320000000002</v>
      </c>
      <c r="H1026" s="3">
        <f t="shared" si="35"/>
        <v>0.5499999999992724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6107.97</v>
      </c>
      <c r="D1027" s="2">
        <f>BILANCA!E22</f>
        <v>10578.91</v>
      </c>
      <c r="E1027" s="2">
        <v>0</v>
      </c>
      <c r="F1027" s="2">
        <v>0</v>
      </c>
      <c r="G1027" s="3">
        <f t="shared" si="38"/>
        <v>463.51843000000002</v>
      </c>
      <c r="H1027" s="3">
        <f t="shared" si="35"/>
        <v>0.11999999999989086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4560.08</v>
      </c>
      <c r="D1029" s="2">
        <f>BILANCA!E24</f>
        <v>4560.08</v>
      </c>
      <c r="E1029" s="2">
        <v>0</v>
      </c>
      <c r="F1029" s="2">
        <v>0</v>
      </c>
      <c r="G1029" s="3">
        <f t="shared" si="38"/>
        <v>259.92455999999999</v>
      </c>
      <c r="H1029" s="3">
        <f t="shared" si="35"/>
        <v>0.15999999999985448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14846.93</v>
      </c>
      <c r="D1030" s="2">
        <f>BILANCA!E25</f>
        <v>14846.93</v>
      </c>
      <c r="E1030" s="2">
        <v>0</v>
      </c>
      <c r="F1030" s="2">
        <v>0</v>
      </c>
      <c r="G1030" s="3">
        <f t="shared" si="38"/>
        <v>890.81580000000008</v>
      </c>
      <c r="H1030" s="3">
        <f t="shared" si="35"/>
        <v>0.13999999999941792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59720.67</v>
      </c>
      <c r="D1031" s="2">
        <f>BILANCA!E26</f>
        <v>61225.599999999999</v>
      </c>
      <c r="E1031" s="2">
        <v>0</v>
      </c>
      <c r="F1031" s="2">
        <v>0</v>
      </c>
      <c r="G1031" s="3">
        <f t="shared" si="38"/>
        <v>3825.6092700000004</v>
      </c>
      <c r="H1031" s="3">
        <f t="shared" si="35"/>
        <v>0.73000000000320142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329987.87</v>
      </c>
      <c r="D1033" s="2">
        <f>BILANCA!E28</f>
        <v>300449.98</v>
      </c>
      <c r="E1033" s="2">
        <v>0</v>
      </c>
      <c r="F1033" s="2">
        <v>0</v>
      </c>
      <c r="G1033" s="3">
        <f t="shared" si="38"/>
        <v>21410.42009</v>
      </c>
      <c r="H1033" s="3">
        <f t="shared" si="35"/>
        <v>0.15000000002328306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349</v>
      </c>
      <c r="D1035" s="2">
        <f>BILANCA!E30</f>
        <v>349</v>
      </c>
      <c r="E1035" s="2">
        <v>0</v>
      </c>
      <c r="F1035" s="2">
        <v>0</v>
      </c>
      <c r="G1035" s="3">
        <f t="shared" si="38"/>
        <v>26.174999999999997</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349</v>
      </c>
      <c r="D1039" s="2">
        <f>BILANCA!E34</f>
        <v>349</v>
      </c>
      <c r="E1039" s="2">
        <v>0</v>
      </c>
      <c r="F1039" s="2">
        <v>0</v>
      </c>
      <c r="G1039" s="3">
        <f t="shared" si="38"/>
        <v>30.363</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34592.449999999997</v>
      </c>
      <c r="D1040" s="2">
        <f>BILANCA!E35</f>
        <v>25425.499999999985</v>
      </c>
      <c r="E1040" s="2">
        <v>0</v>
      </c>
      <c r="F1040" s="2">
        <v>0</v>
      </c>
      <c r="G1040" s="3">
        <f t="shared" si="38"/>
        <v>2563.3034999999991</v>
      </c>
      <c r="H1040" s="3">
        <f t="shared" si="35"/>
        <v>0.95000000001164153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114065.83</v>
      </c>
      <c r="D1041" s="2">
        <f>BILANCA!E36</f>
        <v>118607.93</v>
      </c>
      <c r="E1041" s="2">
        <v>0</v>
      </c>
      <c r="F1041" s="2">
        <v>0</v>
      </c>
      <c r="G1041" s="3">
        <f t="shared" si="38"/>
        <v>10889.732389999999</v>
      </c>
      <c r="H1041" s="3">
        <f t="shared" si="35"/>
        <v>0.24000000000523869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3581.06</v>
      </c>
      <c r="D1042" s="2">
        <f>BILANCA!E37</f>
        <v>3581.06</v>
      </c>
      <c r="E1042" s="2">
        <v>0</v>
      </c>
      <c r="F1042" s="2">
        <v>0</v>
      </c>
      <c r="G1042" s="3">
        <f t="shared" si="38"/>
        <v>343.78175999999996</v>
      </c>
      <c r="H1042" s="3">
        <f t="shared" si="35"/>
        <v>0.11999999999989086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83054.44</v>
      </c>
      <c r="D1045" s="2">
        <f>BILANCA!E40</f>
        <v>96763.49</v>
      </c>
      <c r="E1045" s="2">
        <v>0</v>
      </c>
      <c r="F1045" s="2">
        <v>0</v>
      </c>
      <c r="G1045" s="3">
        <f t="shared" si="38"/>
        <v>9680.3497000000025</v>
      </c>
      <c r="H1045" s="3">
        <f t="shared" si="35"/>
        <v>0.930000000007567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396.84</v>
      </c>
      <c r="D1052" s="2">
        <f>BILANCA!E47</f>
        <v>396.84</v>
      </c>
      <c r="E1052" s="2">
        <v>0</v>
      </c>
      <c r="F1052" s="2">
        <v>0</v>
      </c>
      <c r="G1052" s="3">
        <f t="shared" si="38"/>
        <v>50.001840000000001</v>
      </c>
      <c r="H1052" s="3">
        <f t="shared" si="35"/>
        <v>0.32000000000005002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396.84</v>
      </c>
      <c r="D1055" s="2">
        <f>BILANCA!E50</f>
        <v>396.84</v>
      </c>
      <c r="E1055" s="2">
        <v>0</v>
      </c>
      <c r="F1055" s="2">
        <v>0</v>
      </c>
      <c r="G1055" s="3">
        <f t="shared" si="38"/>
        <v>53.573399999999992</v>
      </c>
      <c r="H1055" s="3">
        <f t="shared" si="35"/>
        <v>0.32000000000005002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97554.04</v>
      </c>
      <c r="D1059" s="2">
        <f>BILANCA!E54</f>
        <v>97446.12</v>
      </c>
      <c r="E1059" s="2">
        <v>0</v>
      </c>
      <c r="F1059" s="2">
        <v>0</v>
      </c>
      <c r="G1059" s="3">
        <f t="shared" si="38"/>
        <v>14329.86772</v>
      </c>
      <c r="H1059" s="3">
        <f t="shared" si="35"/>
        <v>0.15999999998894054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97554.04</v>
      </c>
      <c r="D1060" s="2">
        <f>BILANCA!E55</f>
        <v>97446.12</v>
      </c>
      <c r="E1060" s="2">
        <v>0</v>
      </c>
      <c r="F1060" s="2">
        <v>0</v>
      </c>
      <c r="G1060" s="3">
        <f t="shared" si="38"/>
        <v>14622.313999999998</v>
      </c>
      <c r="H1060" s="3">
        <f t="shared" si="35"/>
        <v>0.15999999998894054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4470.9399999999996</v>
      </c>
      <c r="D1061" s="2">
        <f>BILANCA!E56</f>
        <v>0</v>
      </c>
      <c r="E1061" s="2">
        <v>0</v>
      </c>
      <c r="F1061" s="2">
        <v>0</v>
      </c>
      <c r="G1061" s="3">
        <f t="shared" si="38"/>
        <v>228.01793999999995</v>
      </c>
      <c r="H1061" s="3">
        <f t="shared" si="35"/>
        <v>6.0000000000400178E-2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4470.9399999999996</v>
      </c>
      <c r="D1063" s="2">
        <f>BILANCA!E58</f>
        <v>0</v>
      </c>
      <c r="E1063" s="2">
        <v>0</v>
      </c>
      <c r="F1063" s="2">
        <v>0</v>
      </c>
      <c r="G1063" s="3">
        <f t="shared" si="38"/>
        <v>236.95981999999998</v>
      </c>
      <c r="H1063" s="3">
        <f t="shared" si="35"/>
        <v>6.0000000000400178E-2</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137096.58000000002</v>
      </c>
      <c r="D1074" s="2">
        <f>BILANCA!E69</f>
        <v>130185.57</v>
      </c>
      <c r="E1074" s="2">
        <v>0</v>
      </c>
      <c r="F1074" s="2">
        <v>0</v>
      </c>
      <c r="G1074" s="3">
        <f t="shared" si="38"/>
        <v>25437.934080000003</v>
      </c>
      <c r="H1074" s="3">
        <f t="shared" si="35"/>
        <v>0.84999999997671694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22760.27</v>
      </c>
      <c r="D1075" s="2">
        <f>BILANCA!E70</f>
        <v>126.64</v>
      </c>
      <c r="E1075" s="2">
        <v>0</v>
      </c>
      <c r="F1075" s="2">
        <v>0</v>
      </c>
      <c r="G1075" s="3">
        <f t="shared" si="38"/>
        <v>1495.88075</v>
      </c>
      <c r="H1075" s="3">
        <f t="shared" si="35"/>
        <v>0.63000000000043599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22756.34</v>
      </c>
      <c r="D1076" s="2">
        <f>BILANCA!E71</f>
        <v>0</v>
      </c>
      <c r="E1076" s="2">
        <v>0</v>
      </c>
      <c r="F1076" s="2">
        <v>0</v>
      </c>
      <c r="G1076" s="3">
        <f t="shared" si="38"/>
        <v>1501.9184400000001</v>
      </c>
      <c r="H1076" s="3">
        <f t="shared" si="35"/>
        <v>0.34000000000014552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22756.34</v>
      </c>
      <c r="D1078" s="2">
        <f>BILANCA!E73</f>
        <v>0</v>
      </c>
      <c r="E1078" s="2">
        <v>0</v>
      </c>
      <c r="F1078" s="2">
        <v>0</v>
      </c>
      <c r="G1078" s="3">
        <f t="shared" si="38"/>
        <v>1547.4311200000002</v>
      </c>
      <c r="H1078" s="3">
        <f t="shared" si="35"/>
        <v>0.34000000000014552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3.93</v>
      </c>
      <c r="D1085" s="2">
        <f>BILANCA!E80</f>
        <v>126.64</v>
      </c>
      <c r="E1085" s="2">
        <v>0</v>
      </c>
      <c r="F1085" s="2">
        <v>0</v>
      </c>
      <c r="G1085" s="3">
        <f t="shared" si="38"/>
        <v>19.290749999999999</v>
      </c>
      <c r="H1085" s="3">
        <f t="shared" si="35"/>
        <v>0.42999999999999927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3062.73</v>
      </c>
      <c r="D1087" s="2">
        <f>BILANCA!E82</f>
        <v>506.22</v>
      </c>
      <c r="E1087" s="2">
        <v>0</v>
      </c>
      <c r="F1087" s="2">
        <v>0</v>
      </c>
      <c r="G1087" s="3">
        <f t="shared" si="38"/>
        <v>313.78809000000001</v>
      </c>
      <c r="H1087" s="3">
        <f t="shared" si="35"/>
        <v>0.49000000000000909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3062.73</v>
      </c>
      <c r="D1092" s="2">
        <f>BILANCA!E87</f>
        <v>506.22</v>
      </c>
      <c r="E1092" s="2">
        <v>0</v>
      </c>
      <c r="F1092" s="2">
        <v>0</v>
      </c>
      <c r="G1092" s="3">
        <f t="shared" si="38"/>
        <v>334.16394000000003</v>
      </c>
      <c r="H1092" s="3">
        <f t="shared" si="35"/>
        <v>0.49000000000000909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1544.42</v>
      </c>
      <c r="D1152" s="2">
        <f>BILANCA!E147</f>
        <v>129552.71</v>
      </c>
      <c r="E1152" s="2">
        <v>0</v>
      </c>
      <c r="F1152" s="2">
        <v>0</v>
      </c>
      <c r="G1152" s="3">
        <f t="shared" si="38"/>
        <v>37012.277279999995</v>
      </c>
      <c r="H1152" s="3">
        <f t="shared" si="41"/>
        <v>0.70999999999366992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284.27999999999997</v>
      </c>
      <c r="D1155" s="2">
        <f>BILANCA!E150</f>
        <v>111524.38</v>
      </c>
      <c r="E1155" s="2">
        <v>0</v>
      </c>
      <c r="F1155" s="2">
        <v>0</v>
      </c>
      <c r="G1155" s="3">
        <f t="shared" si="38"/>
        <v>32383.290799999999</v>
      </c>
      <c r="H1155" s="3">
        <f t="shared" si="41"/>
        <v>0.66000000000462933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111524.38</v>
      </c>
      <c r="E1161" s="2">
        <v>0</v>
      </c>
      <c r="F1161" s="2">
        <v>0</v>
      </c>
      <c r="G1161" s="3">
        <f t="shared" si="38"/>
        <v>33680.362760000004</v>
      </c>
      <c r="H1161" s="3">
        <f t="shared" si="41"/>
        <v>0.38000000000465661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284.27999999999997</v>
      </c>
      <c r="D1163" s="2">
        <f>BILANCA!E158</f>
        <v>0</v>
      </c>
      <c r="E1163" s="2">
        <v>0</v>
      </c>
      <c r="F1163" s="2">
        <v>0</v>
      </c>
      <c r="G1163" s="3">
        <f t="shared" si="38"/>
        <v>43.494839999999996</v>
      </c>
      <c r="H1163" s="3">
        <f t="shared" si="41"/>
        <v>0.27999999999997272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1389.4</v>
      </c>
      <c r="D1165" s="2">
        <f>BILANCA!E160</f>
        <v>4923.6499999999996</v>
      </c>
      <c r="E1165" s="2">
        <v>0</v>
      </c>
      <c r="F1165" s="2">
        <v>0</v>
      </c>
      <c r="G1165" s="3">
        <f t="shared" si="38"/>
        <v>1741.6884999999997</v>
      </c>
      <c r="H1165" s="3">
        <f t="shared" si="41"/>
        <v>0.75000000000045475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384.53</v>
      </c>
      <c r="D1166" s="2">
        <f>BILANCA!E161</f>
        <v>160</v>
      </c>
      <c r="E1166" s="2">
        <v>0</v>
      </c>
      <c r="F1166" s="2">
        <v>0</v>
      </c>
      <c r="G1166" s="3">
        <f t="shared" si="38"/>
        <v>109.90667999999999</v>
      </c>
      <c r="H1166" s="3">
        <f t="shared" si="41"/>
        <v>0.47000000000002728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13112.33</v>
      </c>
      <c r="E1167" s="2">
        <v>0</v>
      </c>
      <c r="F1167" s="2">
        <v>0</v>
      </c>
      <c r="G1167" s="3">
        <f t="shared" si="38"/>
        <v>4117.2716200000004</v>
      </c>
      <c r="H1167" s="3">
        <f t="shared" si="41"/>
        <v>0.32999999999992724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513.79</v>
      </c>
      <c r="D1169" s="2">
        <f>BILANCA!E164</f>
        <v>167.65</v>
      </c>
      <c r="E1169" s="2">
        <v>0</v>
      </c>
      <c r="F1169" s="2">
        <v>0</v>
      </c>
      <c r="G1169" s="3">
        <f t="shared" si="38"/>
        <v>135.00531000000001</v>
      </c>
      <c r="H1169" s="3">
        <f t="shared" si="41"/>
        <v>0.5600000000000307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109729.16</v>
      </c>
      <c r="D1176" s="2">
        <f>BILANCA!E171</f>
        <v>0</v>
      </c>
      <c r="E1176" s="2">
        <v>0</v>
      </c>
      <c r="F1176" s="2">
        <v>0</v>
      </c>
      <c r="G1176" s="3">
        <f t="shared" si="38"/>
        <v>18215.040560000001</v>
      </c>
      <c r="H1176" s="3">
        <f t="shared" si="41"/>
        <v>0.16000000000349246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109729.16</v>
      </c>
      <c r="D1179" s="2">
        <f>BILANCA!E174</f>
        <v>0</v>
      </c>
      <c r="E1179" s="2">
        <v>0</v>
      </c>
      <c r="F1179" s="2">
        <v>0</v>
      </c>
      <c r="G1179" s="3">
        <f t="shared" si="38"/>
        <v>18544.228040000002</v>
      </c>
      <c r="H1179" s="3">
        <f t="shared" si="41"/>
        <v>0.16000000000349246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802721.82000000007</v>
      </c>
      <c r="D1180" s="2">
        <f>BILANCA!E176</f>
        <v>806202.11</v>
      </c>
      <c r="E1180" s="2">
        <v>0</v>
      </c>
      <c r="F1180" s="2">
        <v>0</v>
      </c>
      <c r="G1180" s="3">
        <f t="shared" si="38"/>
        <v>410571.42680000002</v>
      </c>
      <c r="H1180" s="3">
        <f t="shared" si="41"/>
        <v>0.28999999992083758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130782.32</v>
      </c>
      <c r="D1181" s="2">
        <f>BILANCA!E177</f>
        <v>120656.84999999999</v>
      </c>
      <c r="E1181" s="2">
        <v>0</v>
      </c>
      <c r="F1181" s="2">
        <v>0</v>
      </c>
      <c r="G1181" s="3">
        <f t="shared" si="38"/>
        <v>63628.419419999998</v>
      </c>
      <c r="H1181" s="3">
        <f t="shared" si="41"/>
        <v>0.47000000001571607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126870.73000000001</v>
      </c>
      <c r="D1182" s="2">
        <f>BILANCA!E178</f>
        <v>120656.84999999999</v>
      </c>
      <c r="E1182" s="2">
        <v>0</v>
      </c>
      <c r="F1182" s="2">
        <v>0</v>
      </c>
      <c r="G1182" s="3">
        <f t="shared" si="38"/>
        <v>63327.721959999995</v>
      </c>
      <c r="H1182" s="3">
        <f t="shared" si="41"/>
        <v>0.41999999999825377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109347.93</v>
      </c>
      <c r="D1183" s="2">
        <f>BILANCA!E179</f>
        <v>113709.94</v>
      </c>
      <c r="E1183" s="2">
        <v>0</v>
      </c>
      <c r="F1183" s="2">
        <v>0</v>
      </c>
      <c r="G1183" s="3">
        <f t="shared" si="38"/>
        <v>58260.831129999991</v>
      </c>
      <c r="H1183" s="3">
        <f t="shared" si="41"/>
        <v>0.13000000000465661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9515.2900000000009</v>
      </c>
      <c r="D1184" s="2">
        <f>BILANCA!E180</f>
        <v>6784.43</v>
      </c>
      <c r="E1184" s="2">
        <v>0</v>
      </c>
      <c r="F1184" s="2">
        <v>0</v>
      </c>
      <c r="G1184" s="3">
        <f t="shared" si="38"/>
        <v>4016.6421</v>
      </c>
      <c r="H1184" s="3">
        <f t="shared" si="41"/>
        <v>0.72000000000116415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138.19</v>
      </c>
      <c r="D1185" s="2">
        <f>BILANCA!E181</f>
        <v>0</v>
      </c>
      <c r="E1185" s="2">
        <v>0</v>
      </c>
      <c r="F1185" s="2">
        <v>0</v>
      </c>
      <c r="G1185" s="3">
        <f t="shared" si="38"/>
        <v>24.183249999999997</v>
      </c>
      <c r="H1185" s="3">
        <f t="shared" si="41"/>
        <v>0.18999999999999773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138.19</v>
      </c>
      <c r="D1188" s="2">
        <f>BILANCA!E184</f>
        <v>0</v>
      </c>
      <c r="E1188" s="2">
        <v>0</v>
      </c>
      <c r="F1188" s="2">
        <v>0</v>
      </c>
      <c r="G1188" s="3">
        <f t="shared" si="38"/>
        <v>24.597819999999999</v>
      </c>
      <c r="H1188" s="3">
        <f t="shared" si="41"/>
        <v>0.18999999999999773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162.47999999999999</v>
      </c>
      <c r="E1198" s="2">
        <v>0</v>
      </c>
      <c r="F1198" s="2">
        <v>0</v>
      </c>
      <c r="G1198" s="3">
        <f t="shared" si="38"/>
        <v>61.092479999999995</v>
      </c>
      <c r="H1198" s="3">
        <f t="shared" si="41"/>
        <v>0.47999999999998977</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7869.32</v>
      </c>
      <c r="D1200" s="2">
        <f>BILANCA!E196</f>
        <v>0</v>
      </c>
      <c r="E1200" s="2">
        <v>0</v>
      </c>
      <c r="F1200" s="2">
        <v>0</v>
      </c>
      <c r="G1200" s="3">
        <f t="shared" si="38"/>
        <v>1495.1707999999999</v>
      </c>
      <c r="H1200" s="3">
        <f t="shared" si="41"/>
        <v>0.31999999999970896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3911.59</v>
      </c>
      <c r="D1201" s="2">
        <f>BILANCA!E197</f>
        <v>0</v>
      </c>
      <c r="E1201" s="2">
        <v>0</v>
      </c>
      <c r="F1201" s="2">
        <v>0</v>
      </c>
      <c r="G1201" s="3">
        <f t="shared" si="38"/>
        <v>747.11369000000002</v>
      </c>
      <c r="H1201" s="3">
        <f t="shared" si="41"/>
        <v>0.40999999999985448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3911.59</v>
      </c>
      <c r="D1203" s="2">
        <f>BILANCA!E199</f>
        <v>0</v>
      </c>
      <c r="E1203" s="2">
        <v>0</v>
      </c>
      <c r="F1203" s="2">
        <v>0</v>
      </c>
      <c r="G1203" s="3">
        <f t="shared" si="44"/>
        <v>754.93687</v>
      </c>
      <c r="H1203" s="3">
        <f t="shared" si="45"/>
        <v>0.40999999999985448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671939.5</v>
      </c>
      <c r="D1255" s="2">
        <f>BILANCA!E251</f>
        <v>685545.26</v>
      </c>
      <c r="E1255" s="2">
        <v>0</v>
      </c>
      <c r="F1255" s="2">
        <v>0</v>
      </c>
      <c r="G1255" s="3">
        <f t="shared" si="38"/>
        <v>500542.35489999998</v>
      </c>
      <c r="H1255" s="3">
        <f t="shared" si="41"/>
        <v>0.76000000000931323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665625.24</v>
      </c>
      <c r="D1256" s="2">
        <f>BILANCA!E252</f>
        <v>676016.54</v>
      </c>
      <c r="E1256" s="2">
        <v>0</v>
      </c>
      <c r="F1256" s="2">
        <v>0</v>
      </c>
      <c r="G1256" s="3">
        <f t="shared" si="38"/>
        <v>496343.94672000001</v>
      </c>
      <c r="H1256" s="3">
        <f t="shared" si="41"/>
        <v>0.69999999995343387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665625.24</v>
      </c>
      <c r="D1257" s="2">
        <f>BILANCA!E253</f>
        <v>676016.54</v>
      </c>
      <c r="E1257" s="2">
        <v>0</v>
      </c>
      <c r="F1257" s="2">
        <v>0</v>
      </c>
      <c r="G1257" s="3">
        <f t="shared" si="38"/>
        <v>498361.60503999999</v>
      </c>
      <c r="H1257" s="3">
        <f t="shared" si="41"/>
        <v>0.69999999995343387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4769.84</v>
      </c>
      <c r="D1259" s="2">
        <f>BILANCA!E255</f>
        <v>-106911.66</v>
      </c>
      <c r="E1259" s="2">
        <v>0</v>
      </c>
      <c r="F1259" s="2">
        <v>0</v>
      </c>
      <c r="G1259" s="3">
        <f t="shared" si="38"/>
        <v>-52054.31652</v>
      </c>
      <c r="H1259" s="3">
        <f t="shared" si="41"/>
        <v>0.49999999999636202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18491.88</v>
      </c>
      <c r="D1260" s="2">
        <f>BILANCA!E256</f>
        <v>0</v>
      </c>
      <c r="E1260" s="2">
        <v>0</v>
      </c>
      <c r="F1260" s="2">
        <v>0</v>
      </c>
      <c r="G1260" s="3">
        <f t="shared" si="38"/>
        <v>4622.97</v>
      </c>
      <c r="H1260" s="3">
        <f t="shared" si="41"/>
        <v>0.11999999999898137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18491.88</v>
      </c>
      <c r="D1261" s="2">
        <f>BILANCA!E257</f>
        <v>0</v>
      </c>
      <c r="E1261" s="2">
        <v>0</v>
      </c>
      <c r="F1261" s="2">
        <v>0</v>
      </c>
      <c r="G1261" s="3">
        <f t="shared" si="38"/>
        <v>4641.4618799999998</v>
      </c>
      <c r="H1261" s="3">
        <f t="shared" si="41"/>
        <v>0.11999999999898137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13722.04</v>
      </c>
      <c r="D1264" s="2">
        <f>BILANCA!E260</f>
        <v>106911.66</v>
      </c>
      <c r="E1264" s="2">
        <v>0</v>
      </c>
      <c r="F1264" s="2">
        <v>0</v>
      </c>
      <c r="G1264" s="3">
        <f t="shared" si="38"/>
        <v>57796.521439999997</v>
      </c>
      <c r="H1264" s="3">
        <f t="shared" si="41"/>
        <v>0.37999999999738066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104518.96</v>
      </c>
      <c r="E1265" s="2">
        <v>0</v>
      </c>
      <c r="F1265" s="2">
        <v>0</v>
      </c>
      <c r="G1265" s="3">
        <f t="shared" si="38"/>
        <v>53304.669600000001</v>
      </c>
      <c r="H1265" s="3">
        <f t="shared" si="41"/>
        <v>3.9999999993597157E-2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13722.04</v>
      </c>
      <c r="D1266" s="2">
        <f>BILANCA!E262</f>
        <v>2392.6999999999998</v>
      </c>
      <c r="E1266" s="2">
        <v>0</v>
      </c>
      <c r="F1266" s="2">
        <v>0</v>
      </c>
      <c r="G1266" s="3">
        <f t="shared" si="38"/>
        <v>4737.9046400000007</v>
      </c>
      <c r="H1266" s="3">
        <f t="shared" si="41"/>
        <v>0.34000000000105501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1544.4199999999998</v>
      </c>
      <c r="D1278" s="2">
        <f>BILANCA!E274</f>
        <v>116440.38</v>
      </c>
      <c r="E1278" s="2">
        <v>0</v>
      </c>
      <c r="F1278" s="2">
        <v>0</v>
      </c>
      <c r="G1278" s="3">
        <f t="shared" si="38"/>
        <v>62825.948240000012</v>
      </c>
      <c r="H1278" s="3">
        <f t="shared" si="41"/>
        <v>0.800000000004502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284.27999999999997</v>
      </c>
      <c r="D1281" s="2">
        <f>BILANCA!E277</f>
        <v>111524.38</v>
      </c>
      <c r="E1281" s="2">
        <v>0</v>
      </c>
      <c r="F1281" s="2">
        <v>0</v>
      </c>
      <c r="G1281" s="3">
        <f t="shared" si="48"/>
        <v>60523.253840000005</v>
      </c>
      <c r="H1281" s="3">
        <f t="shared" si="49"/>
        <v>0.66000000000462933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111524.38</v>
      </c>
      <c r="E1287" s="2">
        <v>0</v>
      </c>
      <c r="F1287" s="2">
        <v>0</v>
      </c>
      <c r="G1287" s="3">
        <f t="shared" si="48"/>
        <v>61784.50652000001</v>
      </c>
      <c r="H1287" s="3">
        <f t="shared" si="49"/>
        <v>0.38000000000465661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284.27999999999997</v>
      </c>
      <c r="D1289" s="2">
        <f>BILANCA!E285</f>
        <v>0</v>
      </c>
      <c r="E1289" s="2">
        <v>0</v>
      </c>
      <c r="F1289" s="2">
        <v>0</v>
      </c>
      <c r="G1289" s="3">
        <f t="shared" si="48"/>
        <v>79.314120000000003</v>
      </c>
      <c r="H1289" s="3">
        <f t="shared" si="49"/>
        <v>0.27999999999997272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875.61</v>
      </c>
      <c r="D1291" s="2">
        <f>BILANCA!E287</f>
        <v>4756</v>
      </c>
      <c r="E1291" s="2">
        <v>0</v>
      </c>
      <c r="F1291" s="2">
        <v>0</v>
      </c>
      <c r="G1291" s="3">
        <f t="shared" si="48"/>
        <v>2918.9184100000002</v>
      </c>
      <c r="H1291" s="3">
        <f t="shared" si="49"/>
        <v>0.38999999999998636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384.53</v>
      </c>
      <c r="D1292" s="2">
        <f>BILANCA!E288</f>
        <v>160</v>
      </c>
      <c r="E1292" s="2">
        <v>0</v>
      </c>
      <c r="F1292" s="2">
        <v>0</v>
      </c>
      <c r="G1292" s="3">
        <f t="shared" si="48"/>
        <v>198.67746</v>
      </c>
      <c r="H1292" s="3">
        <f t="shared" si="49"/>
        <v>0.47000000000002728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3000</v>
      </c>
      <c r="E1301" s="2">
        <v>0</v>
      </c>
      <c r="F1301" s="2">
        <v>0</v>
      </c>
      <c r="G1301" s="3">
        <f t="shared" si="38"/>
        <v>1745.9999999999998</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3000</v>
      </c>
      <c r="E1302" s="2">
        <v>0</v>
      </c>
      <c r="F1302" s="2">
        <v>0</v>
      </c>
      <c r="G1302" s="3">
        <f t="shared" si="38"/>
        <v>1752</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1407</v>
      </c>
      <c r="D1305" s="2">
        <f>BILANCA!E302</f>
        <v>251.66</v>
      </c>
      <c r="E1305" s="2">
        <v>0</v>
      </c>
      <c r="F1305" s="2">
        <v>0</v>
      </c>
      <c r="G1305" s="3">
        <f t="shared" si="38"/>
        <v>563.5444</v>
      </c>
      <c r="H1305" s="3">
        <f t="shared" si="41"/>
        <v>0.34000000000000341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651.21</v>
      </c>
      <c r="D1306" s="2">
        <f>BILANCA!E303</f>
        <v>129468.7</v>
      </c>
      <c r="E1306" s="2">
        <v>0</v>
      </c>
      <c r="F1306" s="2">
        <v>0</v>
      </c>
      <c r="G1306" s="3">
        <f t="shared" si="38"/>
        <v>76838.228559999989</v>
      </c>
      <c r="H1306" s="3">
        <f t="shared" si="41"/>
        <v>0.51000000000294676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3062.3</v>
      </c>
      <c r="D1311" s="2">
        <f>BILANCA!E308</f>
        <v>506.22</v>
      </c>
      <c r="E1311" s="2">
        <v>0</v>
      </c>
      <c r="F1311" s="2">
        <v>0</v>
      </c>
      <c r="G1311" s="3">
        <f t="shared" si="52"/>
        <v>1226.49674</v>
      </c>
      <c r="H1311" s="3">
        <f t="shared" si="41"/>
        <v>0.52000000000020918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0.05</v>
      </c>
      <c r="D1312" s="2">
        <f>BILANCA!E309</f>
        <v>0</v>
      </c>
      <c r="E1312" s="2">
        <v>0</v>
      </c>
      <c r="F1312" s="2">
        <v>0</v>
      </c>
      <c r="G1312" s="3">
        <f t="shared" si="52"/>
        <v>1.5100000000000001E-2</v>
      </c>
      <c r="H1312" s="3">
        <f t="shared" si="41"/>
        <v>0.05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0.38</v>
      </c>
      <c r="D1314" s="2">
        <f>BILANCA!E311</f>
        <v>0</v>
      </c>
      <c r="E1314" s="2">
        <v>0</v>
      </c>
      <c r="F1314" s="2">
        <v>0</v>
      </c>
      <c r="G1314" s="3">
        <f t="shared" si="52"/>
        <v>0.11552</v>
      </c>
      <c r="H1314" s="3">
        <f t="shared" si="41"/>
        <v>0.38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45.5</v>
      </c>
      <c r="D1339" s="2">
        <f>BILANCA!E336</f>
        <v>0</v>
      </c>
      <c r="E1339" s="2">
        <v>0</v>
      </c>
      <c r="F1339" s="2">
        <v>0</v>
      </c>
      <c r="G1339" s="3">
        <f t="shared" si="52"/>
        <v>14.9695</v>
      </c>
      <c r="H1339" s="3">
        <f t="shared" si="41"/>
        <v>0.5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126825.23</v>
      </c>
      <c r="D1340" s="2">
        <f>BILANCA!E337</f>
        <v>120656.85</v>
      </c>
      <c r="E1340" s="2">
        <v>0</v>
      </c>
      <c r="F1340" s="2">
        <v>0</v>
      </c>
      <c r="G1340" s="3">
        <f t="shared" si="52"/>
        <v>121485.8469</v>
      </c>
      <c r="H1340" s="3">
        <f t="shared" si="41"/>
        <v>0.3799999999901047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3911.59</v>
      </c>
      <c r="D1341" s="2">
        <f>BILANCA!E338</f>
        <v>0</v>
      </c>
      <c r="E1341" s="2">
        <v>0</v>
      </c>
      <c r="F1341" s="2">
        <v>0</v>
      </c>
      <c r="G1341" s="3">
        <f t="shared" si="52"/>
        <v>1294.7362900000001</v>
      </c>
      <c r="H1341" s="3">
        <f t="shared" si="41"/>
        <v>0.40999999999985448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4500.8100000000004</v>
      </c>
      <c r="D1384" s="2">
        <f>BILANCA!E381</f>
        <v>342.79</v>
      </c>
      <c r="E1384" s="2">
        <v>0</v>
      </c>
      <c r="F1384" s="2">
        <v>0</v>
      </c>
      <c r="G1384" s="3">
        <f t="shared" si="59"/>
        <v>1939.7098599999999</v>
      </c>
      <c r="H1384" s="3">
        <f t="shared" si="60"/>
        <v>0.39999999999957936</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3000</v>
      </c>
      <c r="E1394" s="2">
        <v>0</v>
      </c>
      <c r="F1394" s="2">
        <v>0</v>
      </c>
      <c r="G1394" s="3">
        <f t="shared" si="61"/>
        <v>2304</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1568116.68</v>
      </c>
      <c r="D1510" s="2">
        <f>'RAS-funkcijski'!E114</f>
        <v>1753772.54</v>
      </c>
      <c r="E1510" s="2">
        <v>0</v>
      </c>
      <c r="F1510" s="2">
        <v>0</v>
      </c>
      <c r="G1510" s="3">
        <f t="shared" si="52"/>
        <v>558322.79359999998</v>
      </c>
      <c r="H1510" s="3">
        <f t="shared" si="63"/>
        <v>0.78000000002793968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1497068.39</v>
      </c>
      <c r="D1511" s="2">
        <f>'RAS-funkcijski'!E115</f>
        <v>1679018.62</v>
      </c>
      <c r="E1511" s="2">
        <v>0</v>
      </c>
      <c r="F1511" s="2">
        <v>0</v>
      </c>
      <c r="G1511" s="3">
        <f t="shared" si="52"/>
        <v>538916.72493000003</v>
      </c>
      <c r="H1511" s="3">
        <f t="shared" si="63"/>
        <v>0.76999999978579581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1497068.39</v>
      </c>
      <c r="D1513" s="2">
        <f>'RAS-funkcijski'!E117</f>
        <v>1679018.62</v>
      </c>
      <c r="E1513" s="2">
        <v>0</v>
      </c>
      <c r="F1513" s="2">
        <v>0</v>
      </c>
      <c r="G1513" s="3">
        <f t="shared" si="52"/>
        <v>548626.93619000004</v>
      </c>
      <c r="H1513" s="3">
        <f t="shared" si="63"/>
        <v>0.76999999978579581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71048.289999999994</v>
      </c>
      <c r="D1522" s="2">
        <f>'RAS-funkcijski'!E126</f>
        <v>74753.919999999998</v>
      </c>
      <c r="E1522" s="2">
        <v>0</v>
      </c>
      <c r="F1522" s="2">
        <v>0</v>
      </c>
      <c r="G1522" s="3">
        <f t="shared" si="52"/>
        <v>26907.847860000002</v>
      </c>
      <c r="H1522" s="3">
        <f t="shared" si="63"/>
        <v>0.36999999999534339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1568116.68</v>
      </c>
      <c r="D1537" s="14">
        <f>'RAS-funkcijski'!E141</f>
        <v>1753772.54</v>
      </c>
      <c r="E1537" s="14">
        <v>0</v>
      </c>
      <c r="F1537" s="14">
        <v>0</v>
      </c>
      <c r="G1537" s="15">
        <f t="shared" si="52"/>
        <v>695365.66112000006</v>
      </c>
      <c r="H1537" s="15">
        <f t="shared" si="63"/>
        <v>0.78000000002793968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29377.050000000003</v>
      </c>
      <c r="D1538" s="7">
        <f>'P-VRIO'!E5</f>
        <v>12195.72</v>
      </c>
      <c r="E1538" s="7">
        <v>0</v>
      </c>
      <c r="F1538" s="7">
        <v>0</v>
      </c>
      <c r="G1538" s="8">
        <f t="shared" si="52"/>
        <v>53.76849</v>
      </c>
      <c r="H1538" s="8">
        <f t="shared" si="63"/>
        <v>0.33000000000356522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24416.47</v>
      </c>
      <c r="D1539" s="2">
        <f>'P-VRIO'!E6</f>
        <v>11861.14</v>
      </c>
      <c r="E1539" s="2">
        <v>0</v>
      </c>
      <c r="F1539" s="2">
        <v>0</v>
      </c>
      <c r="G1539" s="3">
        <f t="shared" si="52"/>
        <v>96.277500000000003</v>
      </c>
      <c r="H1539" s="3">
        <f t="shared" si="63"/>
        <v>0.61000000000058208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24416.47</v>
      </c>
      <c r="D1540" s="2">
        <f>'P-VRIO'!E7</f>
        <v>11861.14</v>
      </c>
      <c r="E1540" s="2">
        <v>0</v>
      </c>
      <c r="F1540" s="2">
        <v>0</v>
      </c>
      <c r="G1540" s="3">
        <f t="shared" si="52"/>
        <v>144.41624999999999</v>
      </c>
      <c r="H1540" s="3">
        <f t="shared" si="63"/>
        <v>0.61000000000058208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24416.47</v>
      </c>
      <c r="D1542" s="2">
        <f>'P-VRIO'!E9</f>
        <v>11861.14</v>
      </c>
      <c r="E1542" s="2">
        <v>0</v>
      </c>
      <c r="F1542" s="2">
        <v>0</v>
      </c>
      <c r="G1542" s="3">
        <f t="shared" si="52"/>
        <v>240.69375000000002</v>
      </c>
      <c r="H1542" s="3">
        <f t="shared" si="63"/>
        <v>0.61000000000058208</v>
      </c>
      <c r="I1542" s="11">
        <f t="shared" si="64"/>
        <v>146.82318750014011</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4960.58</v>
      </c>
      <c r="D1555" s="2">
        <f>'P-VRIO'!E22</f>
        <v>334.58</v>
      </c>
      <c r="E1555" s="2">
        <v>0</v>
      </c>
      <c r="F1555" s="2">
        <v>0</v>
      </c>
      <c r="G1555" s="3">
        <f t="shared" si="52"/>
        <v>101.33532</v>
      </c>
      <c r="H1555" s="3">
        <f t="shared" si="63"/>
        <v>0.84000000000008868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4960.58</v>
      </c>
      <c r="D1556" s="2">
        <f>'P-VRIO'!E23</f>
        <v>334.58</v>
      </c>
      <c r="E1556" s="2">
        <v>0</v>
      </c>
      <c r="F1556" s="2">
        <v>0</v>
      </c>
      <c r="G1556" s="3">
        <f t="shared" si="52"/>
        <v>106.96505999999999</v>
      </c>
      <c r="H1556" s="3">
        <f t="shared" si="63"/>
        <v>0.84000000000008868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4960.58</v>
      </c>
      <c r="D1558" s="2">
        <f>'P-VRIO'!E25</f>
        <v>334.58</v>
      </c>
      <c r="E1558" s="2">
        <v>0</v>
      </c>
      <c r="F1558" s="2">
        <v>0</v>
      </c>
      <c r="G1558" s="3">
        <f t="shared" si="52"/>
        <v>118.22454000000002</v>
      </c>
      <c r="H1558" s="3">
        <f t="shared" si="63"/>
        <v>0.84000000000008868</v>
      </c>
      <c r="I1558" s="11">
        <f t="shared" si="66"/>
        <v>99.308613600010503</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130782.32</v>
      </c>
      <c r="D1582" s="7"/>
      <c r="E1582" s="7">
        <v>0</v>
      </c>
      <c r="F1582" s="7">
        <v>0</v>
      </c>
      <c r="G1582" s="8">
        <f t="shared" ref="G1582:G1686" si="70">B1582/1000*C1582</f>
        <v>130.78232</v>
      </c>
      <c r="H1582" s="8">
        <f t="shared" ref="H1582:H1686" si="71">ABS(C1582-ROUND(C1582,0))</f>
        <v>0.32000000000698492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1689169.2700000003</v>
      </c>
      <c r="D1583" s="2">
        <v>0</v>
      </c>
      <c r="E1583" s="2">
        <v>0</v>
      </c>
      <c r="F1583" s="2">
        <v>0</v>
      </c>
      <c r="G1583" s="3">
        <f t="shared" si="70"/>
        <v>3378.3385400000006</v>
      </c>
      <c r="H1583" s="3">
        <f t="shared" si="71"/>
        <v>0.2700000002514571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30885.9</v>
      </c>
      <c r="D1584" s="2">
        <v>0</v>
      </c>
      <c r="E1584" s="2">
        <v>0</v>
      </c>
      <c r="F1584" s="2">
        <v>0</v>
      </c>
      <c r="G1584" s="3">
        <f t="shared" si="70"/>
        <v>92.657700000000006</v>
      </c>
      <c r="H1584" s="3">
        <f t="shared" si="71"/>
        <v>9.9999999998544808E-2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1650352.6600000001</v>
      </c>
      <c r="D1585" s="2">
        <v>0</v>
      </c>
      <c r="E1585" s="2">
        <v>0</v>
      </c>
      <c r="F1585" s="2">
        <v>0</v>
      </c>
      <c r="G1585" s="3">
        <f t="shared" si="70"/>
        <v>6601.410640000001</v>
      </c>
      <c r="H1585" s="3">
        <f t="shared" si="71"/>
        <v>0.33999999985098839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1398214.5</v>
      </c>
      <c r="D1586" s="2">
        <v>0</v>
      </c>
      <c r="E1586" s="2">
        <v>0</v>
      </c>
      <c r="F1586" s="2">
        <v>0</v>
      </c>
      <c r="G1586" s="3">
        <f t="shared" si="70"/>
        <v>6991.0725000000002</v>
      </c>
      <c r="H1586" s="3">
        <f t="shared" si="71"/>
        <v>0.5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208762.89</v>
      </c>
      <c r="D1587" s="2">
        <v>0</v>
      </c>
      <c r="E1587" s="2">
        <v>0</v>
      </c>
      <c r="F1587" s="2">
        <v>0</v>
      </c>
      <c r="G1587" s="3">
        <f t="shared" si="70"/>
        <v>1252.57734</v>
      </c>
      <c r="H1587" s="3">
        <f t="shared" si="71"/>
        <v>0.10999999998603016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1303.6099999999999</v>
      </c>
      <c r="D1588" s="2">
        <v>0</v>
      </c>
      <c r="E1588" s="2">
        <v>0</v>
      </c>
      <c r="F1588" s="2">
        <v>0</v>
      </c>
      <c r="G1588" s="3">
        <f t="shared" si="70"/>
        <v>9.1252699999999987</v>
      </c>
      <c r="H1588" s="3">
        <f t="shared" si="71"/>
        <v>0.39000000000010004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39328.21</v>
      </c>
      <c r="D1591" s="2">
        <v>0</v>
      </c>
      <c r="E1591" s="2">
        <v>0</v>
      </c>
      <c r="F1591" s="2">
        <v>0</v>
      </c>
      <c r="G1591" s="3">
        <f t="shared" si="70"/>
        <v>393.28210000000001</v>
      </c>
      <c r="H1591" s="3">
        <f t="shared" si="71"/>
        <v>0.20999999999912689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788.93</v>
      </c>
      <c r="D1592" s="2">
        <v>0</v>
      </c>
      <c r="E1592" s="2">
        <v>0</v>
      </c>
      <c r="F1592" s="2">
        <v>0</v>
      </c>
      <c r="G1592" s="3">
        <f t="shared" si="70"/>
        <v>8.6782299999999992</v>
      </c>
      <c r="H1592" s="3">
        <f t="shared" si="71"/>
        <v>7.0000000000050022E-2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1954.52</v>
      </c>
      <c r="D1593" s="2">
        <v>0</v>
      </c>
      <c r="E1593" s="2">
        <v>0</v>
      </c>
      <c r="F1593" s="2">
        <v>0</v>
      </c>
      <c r="G1593" s="3">
        <f t="shared" si="70"/>
        <v>23.454239999999999</v>
      </c>
      <c r="H1593" s="3">
        <f t="shared" si="71"/>
        <v>0.48000000000001819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6679.6</v>
      </c>
      <c r="D1594" s="2">
        <v>0</v>
      </c>
      <c r="E1594" s="2">
        <v>0</v>
      </c>
      <c r="F1594" s="2">
        <v>0</v>
      </c>
      <c r="G1594" s="3">
        <f t="shared" si="70"/>
        <v>86.834800000000001</v>
      </c>
      <c r="H1594" s="3">
        <f t="shared" si="71"/>
        <v>0.3999999999996362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1251.1099999999999</v>
      </c>
      <c r="D1601" s="2">
        <v>0</v>
      </c>
      <c r="E1601" s="2">
        <v>0</v>
      </c>
      <c r="F1601" s="2">
        <v>0</v>
      </c>
      <c r="G1601" s="3">
        <f>B1601/1000*C1601</f>
        <v>25.022199999999998</v>
      </c>
      <c r="H1601" s="3">
        <f>ABS(C1601-ROUND(C1601,0))</f>
        <v>0.10999999999989996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1699294.74</v>
      </c>
      <c r="D1602" s="2">
        <v>0</v>
      </c>
      <c r="E1602" s="2">
        <v>0</v>
      </c>
      <c r="F1602" s="2">
        <v>0</v>
      </c>
      <c r="G1602" s="3">
        <f t="shared" si="70"/>
        <v>35685.189539999999</v>
      </c>
      <c r="H1602" s="3">
        <f t="shared" si="71"/>
        <v>0.26000000000931323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38755.22</v>
      </c>
      <c r="D1603" s="2">
        <v>0</v>
      </c>
      <c r="E1603" s="2">
        <v>0</v>
      </c>
      <c r="F1603" s="2">
        <v>0</v>
      </c>
      <c r="G1603" s="3">
        <f t="shared" si="70"/>
        <v>852.61483999999996</v>
      </c>
      <c r="H1603" s="3">
        <f t="shared" si="71"/>
        <v>0.22000000000116415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1648697.22</v>
      </c>
      <c r="D1604" s="2">
        <v>0</v>
      </c>
      <c r="E1604" s="2">
        <v>0</v>
      </c>
      <c r="F1604" s="2">
        <v>0</v>
      </c>
      <c r="G1604" s="3">
        <f t="shared" si="70"/>
        <v>37920.036059999999</v>
      </c>
      <c r="H1604" s="3">
        <f t="shared" si="71"/>
        <v>0.21999999997206032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1393852.49</v>
      </c>
      <c r="D1605" s="2">
        <v>0</v>
      </c>
      <c r="E1605" s="2">
        <v>0</v>
      </c>
      <c r="F1605" s="2">
        <v>0</v>
      </c>
      <c r="G1605" s="3">
        <f t="shared" si="70"/>
        <v>33452.459759999998</v>
      </c>
      <c r="H1605" s="3">
        <f t="shared" si="71"/>
        <v>0.48999999999068677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211493.75</v>
      </c>
      <c r="D1606" s="2">
        <v>0</v>
      </c>
      <c r="E1606" s="2">
        <v>0</v>
      </c>
      <c r="F1606" s="2">
        <v>0</v>
      </c>
      <c r="G1606" s="3">
        <f t="shared" si="70"/>
        <v>5287.34375</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1441.8</v>
      </c>
      <c r="D1607" s="2">
        <v>0</v>
      </c>
      <c r="E1607" s="2">
        <v>0</v>
      </c>
      <c r="F1607" s="2">
        <v>0</v>
      </c>
      <c r="G1607" s="3">
        <f t="shared" si="70"/>
        <v>37.486799999999995</v>
      </c>
      <c r="H1607" s="3">
        <f t="shared" si="71"/>
        <v>0.20000000000004547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39165.730000000003</v>
      </c>
      <c r="D1610" s="2">
        <v>0</v>
      </c>
      <c r="E1610" s="2">
        <v>0</v>
      </c>
      <c r="F1610" s="2">
        <v>0</v>
      </c>
      <c r="G1610" s="3">
        <f t="shared" si="70"/>
        <v>1135.8061700000001</v>
      </c>
      <c r="H1610" s="3">
        <f t="shared" si="71"/>
        <v>0.26999999999679858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788.93</v>
      </c>
      <c r="D1611" s="2">
        <v>0</v>
      </c>
      <c r="E1611" s="2">
        <v>0</v>
      </c>
      <c r="F1611" s="2">
        <v>0</v>
      </c>
      <c r="G1611" s="3">
        <f t="shared" si="70"/>
        <v>23.667899999999996</v>
      </c>
      <c r="H1611" s="3">
        <f t="shared" si="71"/>
        <v>7.0000000000050022E-2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1954.52</v>
      </c>
      <c r="D1612" s="2">
        <v>0</v>
      </c>
      <c r="E1612" s="2">
        <v>0</v>
      </c>
      <c r="F1612" s="2">
        <v>0</v>
      </c>
      <c r="G1612" s="3">
        <f t="shared" si="70"/>
        <v>60.590119999999999</v>
      </c>
      <c r="H1612" s="3">
        <f t="shared" si="71"/>
        <v>0.48000000000001819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10591.19</v>
      </c>
      <c r="D1613" s="2">
        <v>0</v>
      </c>
      <c r="E1613" s="2">
        <v>0</v>
      </c>
      <c r="F1613" s="2">
        <v>0</v>
      </c>
      <c r="G1613" s="3">
        <f t="shared" si="70"/>
        <v>338.91808000000003</v>
      </c>
      <c r="H1613" s="3">
        <f t="shared" si="71"/>
        <v>0.19000000000050932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1251.1099999999999</v>
      </c>
      <c r="D1620" s="2">
        <v>0</v>
      </c>
      <c r="E1620" s="2">
        <v>0</v>
      </c>
      <c r="F1620" s="2">
        <v>0</v>
      </c>
      <c r="G1620" s="3">
        <f>B1620/1000*C1620</f>
        <v>48.793289999999999</v>
      </c>
      <c r="H1620" s="3">
        <f>ABS(C1620-ROUND(C1620,0))</f>
        <v>0.10999999999989996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120656.85000000033</v>
      </c>
      <c r="D1621" s="2">
        <v>0</v>
      </c>
      <c r="E1621" s="2">
        <v>0</v>
      </c>
      <c r="F1621" s="2">
        <v>0</v>
      </c>
      <c r="G1621" s="3">
        <f t="shared" si="70"/>
        <v>4826.2740000000131</v>
      </c>
      <c r="H1621" s="3">
        <f t="shared" si="71"/>
        <v>0.1499999996740371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120656.85</v>
      </c>
      <c r="D1681" s="2">
        <v>0</v>
      </c>
      <c r="E1681" s="2">
        <v>0</v>
      </c>
      <c r="F1681" s="2">
        <v>0</v>
      </c>
      <c r="G1681" s="3">
        <f t="shared" si="70"/>
        <v>12065.685000000001</v>
      </c>
      <c r="H1681" s="3">
        <f t="shared" si="71"/>
        <v>0.14999999999417923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120656.85</v>
      </c>
      <c r="D1683" s="2">
        <v>0</v>
      </c>
      <c r="E1683" s="2">
        <v>0</v>
      </c>
      <c r="F1683" s="2">
        <v>0</v>
      </c>
      <c r="G1683" s="3">
        <f t="shared" si="70"/>
        <v>12306.9987</v>
      </c>
      <c r="H1683" s="3">
        <f t="shared" si="71"/>
        <v>0.14999999999417923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22"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13578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1557444.8499999999</v>
      </c>
      <c r="I17" s="275">
        <f>'PR-RAS'!E6</f>
        <v>1642433.83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1541432.63</v>
      </c>
      <c r="I18" s="275">
        <f>'PR-RAS'!E152</f>
        <v>1746852.9400000002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4769.8399999999911</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106911.66000000019</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665625.23999999987</v>
      </c>
      <c r="I22" s="275">
        <f>BILANCA!E7</f>
        <v>676016.53999999992</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137096.58000000002</v>
      </c>
      <c r="I23" s="275">
        <f>BILANCA!E69</f>
        <v>130185.57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130782.32</v>
      </c>
      <c r="I24" s="275">
        <f>BILANCA!E177</f>
        <v>120656.84999999999</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671939.5</v>
      </c>
      <c r="I25" s="275">
        <f>BILANCA!E251</f>
        <v>685545.26</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1568116.68</v>
      </c>
      <c r="I30" s="275">
        <f>'RAS-funkcijski'!E114</f>
        <v>1753772.54</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1568116.68</v>
      </c>
      <c r="I31" s="275">
        <f>'RAS-funkcijski'!E141</f>
        <v>1753772.54</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29377.050000000003</v>
      </c>
      <c r="I33" s="275">
        <f>'P-VRIO'!E5</f>
        <v>12195.72</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4960.58</v>
      </c>
      <c r="I34" s="275">
        <f>'P-VRIO'!E22</f>
        <v>334.58</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130782.32</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120656.85000000033</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120656.85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43" zoomScaleNormal="100" workbookViewId="0">
      <selection activeCell="D306" sqref="D30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1557444.8499999999</v>
      </c>
      <c r="E6" s="60">
        <f>E7+E43+E49+E82+E106+E125+E134+E140</f>
        <v>1642433.83</v>
      </c>
      <c r="F6" s="45">
        <f t="shared" ref="F6:F132" si="0">IF(D6&lt;&gt;0,IF(E6/D6&gt;=100,"&gt;&gt;100",E6/D6*100),"-")</f>
        <v>105.45694956710668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1309967.92</v>
      </c>
      <c r="E49" s="60">
        <f>E50+E53+E58+E61+E64+E68+E71+E74+E77</f>
        <v>1397686.99</v>
      </c>
      <c r="F49" s="45">
        <f t="shared" si="0"/>
        <v>106.69627619583235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1291808.02</v>
      </c>
      <c r="E68" s="60">
        <f t="shared" si="11"/>
        <v>1388649.0699999998</v>
      </c>
      <c r="F68" s="45">
        <f t="shared" si="0"/>
        <v>107.4965512290286</v>
      </c>
    </row>
    <row r="69" spans="1:6" ht="12.75" customHeight="1" x14ac:dyDescent="0.2">
      <c r="A69" s="63" t="s">
        <v>141</v>
      </c>
      <c r="B69" s="64" t="s">
        <v>142</v>
      </c>
      <c r="C69" s="247" t="s">
        <v>141</v>
      </c>
      <c r="D69" s="194">
        <v>1290800.74</v>
      </c>
      <c r="E69" s="194">
        <v>1384562.17</v>
      </c>
      <c r="F69" s="45">
        <f t="shared" si="0"/>
        <v>107.26381904615269</v>
      </c>
    </row>
    <row r="70" spans="1:6" ht="24" x14ac:dyDescent="0.2">
      <c r="A70" s="63" t="s">
        <v>143</v>
      </c>
      <c r="B70" s="64" t="s">
        <v>144</v>
      </c>
      <c r="C70" s="247" t="s">
        <v>143</v>
      </c>
      <c r="D70" s="194">
        <v>1007.28</v>
      </c>
      <c r="E70" s="194">
        <v>4086.9</v>
      </c>
      <c r="F70" s="45">
        <f t="shared" si="0"/>
        <v>405.73624017155112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2970.74</v>
      </c>
      <c r="E74" s="60">
        <f t="shared" si="13"/>
        <v>3184.61</v>
      </c>
      <c r="F74" s="45">
        <f t="shared" si="0"/>
        <v>107.19921635686734</v>
      </c>
    </row>
    <row r="75" spans="1:6" ht="12.75" customHeight="1" x14ac:dyDescent="0.2">
      <c r="A75" s="63" t="s">
        <v>153</v>
      </c>
      <c r="B75" s="65" t="s">
        <v>154</v>
      </c>
      <c r="C75" s="247" t="s">
        <v>153</v>
      </c>
      <c r="D75" s="194">
        <v>2970.74</v>
      </c>
      <c r="E75" s="194">
        <v>3184.61</v>
      </c>
      <c r="F75" s="45">
        <f t="shared" si="0"/>
        <v>107.19921635686734</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15189.16</v>
      </c>
      <c r="E77" s="60">
        <f t="shared" si="14"/>
        <v>5853.31</v>
      </c>
      <c r="F77" s="45">
        <f t="shared" si="0"/>
        <v>38.536100745531684</v>
      </c>
    </row>
    <row r="78" spans="1:6" ht="12.75" customHeight="1" x14ac:dyDescent="0.2">
      <c r="A78" s="63">
        <v>6391</v>
      </c>
      <c r="B78" s="64" t="s">
        <v>159</v>
      </c>
      <c r="C78" s="247" t="s">
        <v>160</v>
      </c>
      <c r="D78" s="194">
        <v>1930</v>
      </c>
      <c r="E78" s="194">
        <v>5853.31</v>
      </c>
      <c r="F78" s="45">
        <f t="shared" si="0"/>
        <v>303.28031088082901</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13259.16</v>
      </c>
      <c r="E80" s="194"/>
      <c r="F80" s="45">
        <f t="shared" si="0"/>
        <v>0</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29.43</v>
      </c>
      <c r="E82" s="60">
        <f t="shared" si="15"/>
        <v>7.34</v>
      </c>
      <c r="F82" s="45">
        <f t="shared" si="0"/>
        <v>24.94053686714237</v>
      </c>
    </row>
    <row r="83" spans="1:6" ht="12.75" customHeight="1" x14ac:dyDescent="0.2">
      <c r="A83" s="63">
        <v>641</v>
      </c>
      <c r="B83" s="64" t="s">
        <v>169</v>
      </c>
      <c r="C83" s="247" t="s">
        <v>170</v>
      </c>
      <c r="D83" s="60">
        <f t="shared" ref="D83:E83" si="16">SUM(D84:D90)</f>
        <v>29.43</v>
      </c>
      <c r="E83" s="60">
        <f t="shared" si="16"/>
        <v>7.34</v>
      </c>
      <c r="F83" s="45">
        <f t="shared" si="0"/>
        <v>24.94053686714237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29.43</v>
      </c>
      <c r="E85" s="194">
        <v>7.34</v>
      </c>
      <c r="F85" s="45">
        <f t="shared" si="0"/>
        <v>24.94053686714237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54565.39</v>
      </c>
      <c r="E106" s="60">
        <f>E107+E112+E120+E124</f>
        <v>58283.68</v>
      </c>
      <c r="F106" s="45">
        <f t="shared" si="0"/>
        <v>106.81437445970789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54565.39</v>
      </c>
      <c r="E112" s="60">
        <f t="shared" si="20"/>
        <v>58283.68</v>
      </c>
      <c r="F112" s="45">
        <f t="shared" si="0"/>
        <v>106.81437445970789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54565.39</v>
      </c>
      <c r="E117" s="194">
        <v>58283.68</v>
      </c>
      <c r="F117" s="45">
        <f t="shared" si="0"/>
        <v>106.81437445970789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8066.3099999999995</v>
      </c>
      <c r="E125" s="60">
        <f t="shared" si="22"/>
        <v>4800.3300000000008</v>
      </c>
      <c r="F125" s="45">
        <f t="shared" si="0"/>
        <v>59.510854405546041</v>
      </c>
    </row>
    <row r="126" spans="1:6" ht="12.75" customHeight="1" x14ac:dyDescent="0.2">
      <c r="A126" s="63">
        <v>661</v>
      </c>
      <c r="B126" s="65" t="s">
        <v>255</v>
      </c>
      <c r="C126" s="247" t="s">
        <v>256</v>
      </c>
      <c r="D126" s="60">
        <f t="shared" ref="D126:E126" si="23">SUM(D127:D128)</f>
        <v>5018.03</v>
      </c>
      <c r="E126" s="60">
        <f t="shared" si="23"/>
        <v>4190.7300000000005</v>
      </c>
      <c r="F126" s="45">
        <f t="shared" si="0"/>
        <v>83.513450497506</v>
      </c>
    </row>
    <row r="127" spans="1:6" ht="12.75" customHeight="1" x14ac:dyDescent="0.2">
      <c r="A127" s="63">
        <v>6614</v>
      </c>
      <c r="B127" s="65" t="s">
        <v>257</v>
      </c>
      <c r="C127" s="247" t="s">
        <v>258</v>
      </c>
      <c r="D127" s="194">
        <v>31.8</v>
      </c>
      <c r="E127" s="194">
        <v>34.799999999999997</v>
      </c>
      <c r="F127" s="45">
        <f t="shared" si="0"/>
        <v>109.43396226415094</v>
      </c>
    </row>
    <row r="128" spans="1:6" ht="12.75" customHeight="1" x14ac:dyDescent="0.2">
      <c r="A128" s="63">
        <v>6615</v>
      </c>
      <c r="B128" s="65" t="s">
        <v>259</v>
      </c>
      <c r="C128" s="247" t="s">
        <v>260</v>
      </c>
      <c r="D128" s="194">
        <v>4986.2299999999996</v>
      </c>
      <c r="E128" s="194">
        <v>4155.93</v>
      </c>
      <c r="F128" s="45">
        <f t="shared" si="0"/>
        <v>83.348140779707322</v>
      </c>
    </row>
    <row r="129" spans="1:6" ht="36" x14ac:dyDescent="0.2">
      <c r="A129" s="63">
        <v>663</v>
      </c>
      <c r="B129" s="182" t="s">
        <v>261</v>
      </c>
      <c r="C129" s="247" t="s">
        <v>262</v>
      </c>
      <c r="D129" s="60">
        <f t="shared" ref="D129:E129" si="24">SUM(D130:D133)</f>
        <v>3048.2799999999997</v>
      </c>
      <c r="E129" s="60">
        <f t="shared" si="24"/>
        <v>609.6</v>
      </c>
      <c r="F129" s="45">
        <f t="shared" si="0"/>
        <v>19.998162898421405</v>
      </c>
    </row>
    <row r="130" spans="1:6" ht="12.75" customHeight="1" x14ac:dyDescent="0.2">
      <c r="A130" s="63">
        <v>6631</v>
      </c>
      <c r="B130" s="65" t="s">
        <v>263</v>
      </c>
      <c r="C130" s="247" t="s">
        <v>264</v>
      </c>
      <c r="D130" s="194">
        <v>2303.12</v>
      </c>
      <c r="E130" s="194">
        <v>169.6</v>
      </c>
      <c r="F130" s="45">
        <f t="shared" si="0"/>
        <v>7.3639237208656088</v>
      </c>
    </row>
    <row r="131" spans="1:6" ht="12.75" customHeight="1" x14ac:dyDescent="0.2">
      <c r="A131" s="63">
        <v>6632</v>
      </c>
      <c r="B131" s="182" t="s">
        <v>265</v>
      </c>
      <c r="C131" s="247" t="s">
        <v>266</v>
      </c>
      <c r="D131" s="194">
        <v>745.16</v>
      </c>
      <c r="E131" s="194">
        <v>440</v>
      </c>
      <c r="F131" s="45">
        <f t="shared" si="0"/>
        <v>59.047721294755497</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184281.8</v>
      </c>
      <c r="E134" s="60">
        <f t="shared" si="25"/>
        <v>180872.44</v>
      </c>
      <c r="F134" s="45">
        <f t="shared" ref="F134:F229" si="26">IF(D134&lt;&gt;0,IF(E134/D134&gt;=100,"&gt;&gt;100",E134/D134*100),"-")</f>
        <v>98.149920393657979</v>
      </c>
    </row>
    <row r="135" spans="1:6" ht="24" x14ac:dyDescent="0.2">
      <c r="A135" s="63">
        <v>671</v>
      </c>
      <c r="B135" s="182" t="s">
        <v>273</v>
      </c>
      <c r="C135" s="247" t="s">
        <v>274</v>
      </c>
      <c r="D135" s="60">
        <f t="shared" ref="D135:E135" si="27">SUM(D136:D138)</f>
        <v>184281.8</v>
      </c>
      <c r="E135" s="60">
        <f t="shared" si="27"/>
        <v>180872.44</v>
      </c>
      <c r="F135" s="45">
        <f t="shared" si="26"/>
        <v>98.149920393657979</v>
      </c>
    </row>
    <row r="136" spans="1:6" ht="12.75" customHeight="1" x14ac:dyDescent="0.2">
      <c r="A136" s="63">
        <v>6711</v>
      </c>
      <c r="B136" s="65" t="s">
        <v>275</v>
      </c>
      <c r="C136" s="247" t="s">
        <v>276</v>
      </c>
      <c r="D136" s="194">
        <v>173331.8</v>
      </c>
      <c r="E136" s="194">
        <v>180872.44</v>
      </c>
      <c r="F136" s="45">
        <f t="shared" si="26"/>
        <v>104.3504077151452</v>
      </c>
    </row>
    <row r="137" spans="1:6" ht="24" x14ac:dyDescent="0.2">
      <c r="A137" s="63">
        <v>6712</v>
      </c>
      <c r="B137" s="182" t="s">
        <v>277</v>
      </c>
      <c r="C137" s="247" t="s">
        <v>278</v>
      </c>
      <c r="D137" s="194">
        <v>10950</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534</v>
      </c>
      <c r="E140" s="60">
        <f t="shared" si="28"/>
        <v>783.05</v>
      </c>
      <c r="F140" s="45">
        <f t="shared" si="26"/>
        <v>146.63857677902621</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534</v>
      </c>
      <c r="E151" s="194">
        <v>783.05</v>
      </c>
      <c r="F151" s="45">
        <f t="shared" si="26"/>
        <v>146.63857677902621</v>
      </c>
    </row>
    <row r="152" spans="1:6" ht="12.75" customHeight="1" x14ac:dyDescent="0.2">
      <c r="A152" s="63">
        <v>3</v>
      </c>
      <c r="B152" s="64" t="s">
        <v>307</v>
      </c>
      <c r="C152" s="247" t="s">
        <v>13</v>
      </c>
      <c r="D152" s="60">
        <f>D153+D164+D202+D221+D230+D262+D273</f>
        <v>1541432.63</v>
      </c>
      <c r="E152" s="60">
        <f>E153+E164+E202+E221+E230+E262+E273</f>
        <v>1746852.9400000002</v>
      </c>
      <c r="F152" s="45">
        <f t="shared" si="26"/>
        <v>113.32658372490793</v>
      </c>
    </row>
    <row r="153" spans="1:6" ht="12.75" customHeight="1" x14ac:dyDescent="0.2">
      <c r="A153" s="63">
        <v>31</v>
      </c>
      <c r="B153" s="64" t="s">
        <v>308</v>
      </c>
      <c r="C153" s="247" t="s">
        <v>3</v>
      </c>
      <c r="D153" s="60">
        <f t="shared" ref="D153:E153" si="30">D154+D159+D160</f>
        <v>1298942.47</v>
      </c>
      <c r="E153" s="60">
        <f t="shared" si="30"/>
        <v>1495106.2000000002</v>
      </c>
      <c r="F153" s="45">
        <f t="shared" si="26"/>
        <v>115.10180277653099</v>
      </c>
    </row>
    <row r="154" spans="1:6" ht="12.75" customHeight="1" x14ac:dyDescent="0.2">
      <c r="A154" s="63">
        <v>311</v>
      </c>
      <c r="B154" s="64" t="s">
        <v>309</v>
      </c>
      <c r="C154" s="247" t="s">
        <v>310</v>
      </c>
      <c r="D154" s="60">
        <f t="shared" ref="D154:E154" si="31">SUM(D155:D158)</f>
        <v>1083892.5</v>
      </c>
      <c r="E154" s="60">
        <f t="shared" si="31"/>
        <v>1253143.01</v>
      </c>
      <c r="F154" s="45">
        <f t="shared" si="26"/>
        <v>115.61506422454258</v>
      </c>
    </row>
    <row r="155" spans="1:6" ht="12.75" customHeight="1" x14ac:dyDescent="0.2">
      <c r="A155" s="63">
        <v>3111</v>
      </c>
      <c r="B155" s="64" t="s">
        <v>311</v>
      </c>
      <c r="C155" s="247" t="s">
        <v>312</v>
      </c>
      <c r="D155" s="194">
        <v>1071000.29</v>
      </c>
      <c r="E155" s="194">
        <v>1231183.06</v>
      </c>
      <c r="F155" s="45">
        <f t="shared" si="26"/>
        <v>114.95637036662241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10300.950000000001</v>
      </c>
      <c r="E157" s="194">
        <v>19029.689999999999</v>
      </c>
      <c r="F157" s="45">
        <f t="shared" si="26"/>
        <v>184.73723297365774</v>
      </c>
    </row>
    <row r="158" spans="1:6" ht="12.75" customHeight="1" x14ac:dyDescent="0.2">
      <c r="A158" s="63">
        <v>3114</v>
      </c>
      <c r="B158" s="65" t="s">
        <v>317</v>
      </c>
      <c r="C158" s="247" t="s">
        <v>318</v>
      </c>
      <c r="D158" s="194">
        <v>2591.2600000000002</v>
      </c>
      <c r="E158" s="194">
        <v>2930.26</v>
      </c>
      <c r="F158" s="45">
        <f t="shared" si="26"/>
        <v>113.0824386591851</v>
      </c>
    </row>
    <row r="159" spans="1:6" ht="12.75" customHeight="1" x14ac:dyDescent="0.2">
      <c r="A159" s="63">
        <v>312</v>
      </c>
      <c r="B159" s="65" t="s">
        <v>319</v>
      </c>
      <c r="C159" s="247" t="s">
        <v>320</v>
      </c>
      <c r="D159" s="194">
        <v>45165.73</v>
      </c>
      <c r="E159" s="194">
        <v>45112.55</v>
      </c>
      <c r="F159" s="45">
        <f t="shared" si="26"/>
        <v>99.882255860804193</v>
      </c>
    </row>
    <row r="160" spans="1:6" ht="12.75" customHeight="1" x14ac:dyDescent="0.2">
      <c r="A160" s="63">
        <v>313</v>
      </c>
      <c r="B160" s="65" t="s">
        <v>321</v>
      </c>
      <c r="C160" s="247" t="s">
        <v>322</v>
      </c>
      <c r="D160" s="60">
        <f t="shared" ref="D160:E160" si="32">SUM(D161:D163)</f>
        <v>169884.24</v>
      </c>
      <c r="E160" s="60">
        <f t="shared" si="32"/>
        <v>196850.64</v>
      </c>
      <c r="F160" s="45">
        <f t="shared" si="26"/>
        <v>115.87339708497977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169884.24</v>
      </c>
      <c r="E162" s="194">
        <v>196850.64</v>
      </c>
      <c r="F162" s="45">
        <f t="shared" si="26"/>
        <v>115.87339708497977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199579.97999999998</v>
      </c>
      <c r="E164" s="60">
        <f>E165+E170+E178+E188+E189+E194</f>
        <v>210273.31</v>
      </c>
      <c r="F164" s="45">
        <f t="shared" si="26"/>
        <v>105.35791716183157</v>
      </c>
    </row>
    <row r="165" spans="1:6" ht="12.75" customHeight="1" x14ac:dyDescent="0.2">
      <c r="A165" s="63">
        <v>321</v>
      </c>
      <c r="B165" s="64" t="s">
        <v>331</v>
      </c>
      <c r="C165" s="247" t="s">
        <v>332</v>
      </c>
      <c r="D165" s="60">
        <f t="shared" ref="D165:E165" si="33">SUM(D166:D169)</f>
        <v>28920.950000000004</v>
      </c>
      <c r="E165" s="60">
        <f t="shared" si="33"/>
        <v>27781.219999999998</v>
      </c>
      <c r="F165" s="45">
        <f t="shared" si="26"/>
        <v>96.059154350047265</v>
      </c>
    </row>
    <row r="166" spans="1:6" ht="12.75" customHeight="1" x14ac:dyDescent="0.2">
      <c r="A166" s="63">
        <v>3211</v>
      </c>
      <c r="B166" s="64" t="s">
        <v>333</v>
      </c>
      <c r="C166" s="247" t="s">
        <v>334</v>
      </c>
      <c r="D166" s="194">
        <v>9103.0300000000007</v>
      </c>
      <c r="E166" s="194">
        <v>6432.92</v>
      </c>
      <c r="F166" s="45">
        <f t="shared" si="26"/>
        <v>70.667898490942022</v>
      </c>
    </row>
    <row r="167" spans="1:6" ht="12.75" customHeight="1" x14ac:dyDescent="0.2">
      <c r="A167" s="63">
        <v>3212</v>
      </c>
      <c r="B167" s="64" t="s">
        <v>335</v>
      </c>
      <c r="C167" s="247" t="s">
        <v>336</v>
      </c>
      <c r="D167" s="194">
        <v>18168.810000000001</v>
      </c>
      <c r="E167" s="194">
        <v>19804.21</v>
      </c>
      <c r="F167" s="45">
        <f t="shared" si="26"/>
        <v>109.00113986551676</v>
      </c>
    </row>
    <row r="168" spans="1:6" ht="12.75" customHeight="1" x14ac:dyDescent="0.2">
      <c r="A168" s="63">
        <v>3213</v>
      </c>
      <c r="B168" s="64" t="s">
        <v>337</v>
      </c>
      <c r="C168" s="247" t="s">
        <v>338</v>
      </c>
      <c r="D168" s="194">
        <v>990.21</v>
      </c>
      <c r="E168" s="194">
        <v>905.09</v>
      </c>
      <c r="F168" s="45">
        <f t="shared" si="26"/>
        <v>91.403843629129184</v>
      </c>
    </row>
    <row r="169" spans="1:6" ht="12.75" customHeight="1" x14ac:dyDescent="0.2">
      <c r="A169" s="63">
        <v>3214</v>
      </c>
      <c r="B169" s="64" t="s">
        <v>339</v>
      </c>
      <c r="C169" s="247" t="s">
        <v>340</v>
      </c>
      <c r="D169" s="194">
        <v>658.9</v>
      </c>
      <c r="E169" s="194">
        <v>639</v>
      </c>
      <c r="F169" s="45">
        <f t="shared" si="26"/>
        <v>96.979814842920021</v>
      </c>
    </row>
    <row r="170" spans="1:6" ht="12.75" customHeight="1" x14ac:dyDescent="0.2">
      <c r="A170" s="63">
        <v>322</v>
      </c>
      <c r="B170" s="64" t="s">
        <v>341</v>
      </c>
      <c r="C170" s="247" t="s">
        <v>342</v>
      </c>
      <c r="D170" s="60">
        <f t="shared" ref="D170:E170" si="34">SUM(D171:D177)</f>
        <v>131736.44999999998</v>
      </c>
      <c r="E170" s="60">
        <f t="shared" si="34"/>
        <v>131377.21000000002</v>
      </c>
      <c r="F170" s="45">
        <f t="shared" si="26"/>
        <v>99.727304022538959</v>
      </c>
    </row>
    <row r="171" spans="1:6" ht="12.75" customHeight="1" x14ac:dyDescent="0.2">
      <c r="A171" s="63">
        <v>3221</v>
      </c>
      <c r="B171" s="64" t="s">
        <v>343</v>
      </c>
      <c r="C171" s="247" t="s">
        <v>344</v>
      </c>
      <c r="D171" s="194">
        <v>17891.7</v>
      </c>
      <c r="E171" s="194">
        <v>18123.21</v>
      </c>
      <c r="F171" s="45">
        <f t="shared" si="26"/>
        <v>101.29395194419757</v>
      </c>
    </row>
    <row r="172" spans="1:6" ht="12.75" customHeight="1" x14ac:dyDescent="0.2">
      <c r="A172" s="63">
        <v>3222</v>
      </c>
      <c r="B172" s="64" t="s">
        <v>345</v>
      </c>
      <c r="C172" s="247" t="s">
        <v>346</v>
      </c>
      <c r="D172" s="194">
        <v>67334.880000000005</v>
      </c>
      <c r="E172" s="194">
        <v>74753.919999999998</v>
      </c>
      <c r="F172" s="45">
        <f t="shared" si="26"/>
        <v>111.01812314806234</v>
      </c>
    </row>
    <row r="173" spans="1:6" ht="12.75" customHeight="1" x14ac:dyDescent="0.2">
      <c r="A173" s="63">
        <v>3223</v>
      </c>
      <c r="B173" s="65" t="s">
        <v>347</v>
      </c>
      <c r="C173" s="247" t="s">
        <v>348</v>
      </c>
      <c r="D173" s="194">
        <v>34267.94</v>
      </c>
      <c r="E173" s="194">
        <v>33580.080000000002</v>
      </c>
      <c r="F173" s="45">
        <f t="shared" si="26"/>
        <v>97.992701049435709</v>
      </c>
    </row>
    <row r="174" spans="1:6" ht="12.75" customHeight="1" x14ac:dyDescent="0.2">
      <c r="A174" s="63">
        <v>3224</v>
      </c>
      <c r="B174" s="65" t="s">
        <v>349</v>
      </c>
      <c r="C174" s="247" t="s">
        <v>350</v>
      </c>
      <c r="D174" s="194">
        <v>5990.75</v>
      </c>
      <c r="E174" s="194">
        <v>1782.74</v>
      </c>
      <c r="F174" s="45">
        <f t="shared" si="26"/>
        <v>29.758210574635896</v>
      </c>
    </row>
    <row r="175" spans="1:6" ht="12.75" customHeight="1" x14ac:dyDescent="0.2">
      <c r="A175" s="63">
        <v>3225</v>
      </c>
      <c r="B175" s="65" t="s">
        <v>351</v>
      </c>
      <c r="C175" s="247" t="s">
        <v>352</v>
      </c>
      <c r="D175" s="194">
        <v>5545.32</v>
      </c>
      <c r="E175" s="194">
        <v>2657.13</v>
      </c>
      <c r="F175" s="45">
        <f t="shared" si="26"/>
        <v>47.91662158360564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705.86</v>
      </c>
      <c r="E177" s="194">
        <v>480.13</v>
      </c>
      <c r="F177" s="45">
        <f t="shared" si="26"/>
        <v>68.020570651403958</v>
      </c>
    </row>
    <row r="178" spans="1:6" ht="12.75" customHeight="1" x14ac:dyDescent="0.2">
      <c r="A178" s="63">
        <v>323</v>
      </c>
      <c r="B178" s="65" t="s">
        <v>357</v>
      </c>
      <c r="C178" s="247" t="s">
        <v>358</v>
      </c>
      <c r="D178" s="60">
        <f t="shared" ref="D178:E178" si="35">SUM(D179:D187)</f>
        <v>25217.409999999996</v>
      </c>
      <c r="E178" s="60">
        <f t="shared" si="35"/>
        <v>34210.770000000004</v>
      </c>
      <c r="F178" s="45">
        <f t="shared" si="26"/>
        <v>135.66329769790002</v>
      </c>
    </row>
    <row r="179" spans="1:6" ht="12.75" customHeight="1" x14ac:dyDescent="0.2">
      <c r="A179" s="63">
        <v>3231</v>
      </c>
      <c r="B179" s="65" t="s">
        <v>359</v>
      </c>
      <c r="C179" s="247" t="s">
        <v>360</v>
      </c>
      <c r="D179" s="194">
        <v>3931.69</v>
      </c>
      <c r="E179" s="194">
        <v>4144.09</v>
      </c>
      <c r="F179" s="45">
        <f t="shared" si="26"/>
        <v>105.40225704468054</v>
      </c>
    </row>
    <row r="180" spans="1:6" ht="12.75" customHeight="1" x14ac:dyDescent="0.2">
      <c r="A180" s="63">
        <v>3232</v>
      </c>
      <c r="B180" s="65" t="s">
        <v>361</v>
      </c>
      <c r="C180" s="247" t="s">
        <v>362</v>
      </c>
      <c r="D180" s="194">
        <v>8086.44</v>
      </c>
      <c r="E180" s="194">
        <v>12442.21</v>
      </c>
      <c r="F180" s="45">
        <f t="shared" si="26"/>
        <v>153.86511245987109</v>
      </c>
    </row>
    <row r="181" spans="1:6" ht="12.75" customHeight="1" x14ac:dyDescent="0.2">
      <c r="A181" s="63">
        <v>3233</v>
      </c>
      <c r="B181" s="65" t="s">
        <v>363</v>
      </c>
      <c r="C181" s="247" t="s">
        <v>364</v>
      </c>
      <c r="D181" s="194">
        <v>306.95</v>
      </c>
      <c r="E181" s="194">
        <v>806.4</v>
      </c>
      <c r="F181" s="45">
        <f t="shared" si="26"/>
        <v>262.7137970353478</v>
      </c>
    </row>
    <row r="182" spans="1:6" ht="12.75" customHeight="1" x14ac:dyDescent="0.2">
      <c r="A182" s="63">
        <v>3234</v>
      </c>
      <c r="B182" s="65" t="s">
        <v>365</v>
      </c>
      <c r="C182" s="247" t="s">
        <v>366</v>
      </c>
      <c r="D182" s="194">
        <v>3691.57</v>
      </c>
      <c r="E182" s="194">
        <v>6770.09</v>
      </c>
      <c r="F182" s="45">
        <f t="shared" si="26"/>
        <v>183.39324460866243</v>
      </c>
    </row>
    <row r="183" spans="1:6" ht="12.75" customHeight="1" x14ac:dyDescent="0.2">
      <c r="A183" s="63">
        <v>3235</v>
      </c>
      <c r="B183" s="64" t="s">
        <v>367</v>
      </c>
      <c r="C183" s="247" t="s">
        <v>368</v>
      </c>
      <c r="D183" s="194">
        <v>1936.45</v>
      </c>
      <c r="E183" s="194">
        <v>1731.58</v>
      </c>
      <c r="F183" s="45">
        <f t="shared" si="26"/>
        <v>89.420331018100129</v>
      </c>
    </row>
    <row r="184" spans="1:6" ht="12.75" customHeight="1" x14ac:dyDescent="0.2">
      <c r="A184" s="63">
        <v>3236</v>
      </c>
      <c r="B184" s="64" t="s">
        <v>369</v>
      </c>
      <c r="C184" s="247" t="s">
        <v>370</v>
      </c>
      <c r="D184" s="194">
        <v>3043.16</v>
      </c>
      <c r="E184" s="194">
        <v>2811.58</v>
      </c>
      <c r="F184" s="45">
        <f t="shared" si="26"/>
        <v>92.390147083952215</v>
      </c>
    </row>
    <row r="185" spans="1:6" ht="12.75" customHeight="1" x14ac:dyDescent="0.2">
      <c r="A185" s="63">
        <v>3237</v>
      </c>
      <c r="B185" s="64" t="s">
        <v>371</v>
      </c>
      <c r="C185" s="247" t="s">
        <v>372</v>
      </c>
      <c r="D185" s="194">
        <v>1329.39</v>
      </c>
      <c r="E185" s="194">
        <v>2973.73</v>
      </c>
      <c r="F185" s="45">
        <f t="shared" si="26"/>
        <v>223.69131707023521</v>
      </c>
    </row>
    <row r="186" spans="1:6" ht="12.75" customHeight="1" x14ac:dyDescent="0.2">
      <c r="A186" s="63">
        <v>3238</v>
      </c>
      <c r="B186" s="64" t="s">
        <v>373</v>
      </c>
      <c r="C186" s="247" t="s">
        <v>374</v>
      </c>
      <c r="D186" s="194">
        <v>874.92</v>
      </c>
      <c r="E186" s="194">
        <v>874.92</v>
      </c>
      <c r="F186" s="45">
        <f t="shared" si="26"/>
        <v>100</v>
      </c>
    </row>
    <row r="187" spans="1:6" ht="12.75" customHeight="1" x14ac:dyDescent="0.2">
      <c r="A187" s="63">
        <v>3239</v>
      </c>
      <c r="B187" s="64" t="s">
        <v>375</v>
      </c>
      <c r="C187" s="247" t="s">
        <v>376</v>
      </c>
      <c r="D187" s="194">
        <v>2016.84</v>
      </c>
      <c r="E187" s="194">
        <v>1656.17</v>
      </c>
      <c r="F187" s="45">
        <f t="shared" si="26"/>
        <v>82.117074234941796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13705.169999999998</v>
      </c>
      <c r="E194" s="60">
        <f t="shared" si="36"/>
        <v>16904.11</v>
      </c>
      <c r="F194" s="45">
        <f t="shared" si="26"/>
        <v>123.34111871651356</v>
      </c>
    </row>
    <row r="195" spans="1:6" ht="12.75" customHeight="1" x14ac:dyDescent="0.2">
      <c r="A195" s="63">
        <v>3291</v>
      </c>
      <c r="B195" s="183" t="s">
        <v>391</v>
      </c>
      <c r="C195" s="247" t="s">
        <v>392</v>
      </c>
      <c r="D195" s="194">
        <v>372</v>
      </c>
      <c r="E195" s="194"/>
      <c r="F195" s="45">
        <f t="shared" si="26"/>
        <v>0</v>
      </c>
    </row>
    <row r="196" spans="1:6" ht="12.75" customHeight="1" x14ac:dyDescent="0.2">
      <c r="A196" s="63">
        <v>3292</v>
      </c>
      <c r="B196" s="64" t="s">
        <v>393</v>
      </c>
      <c r="C196" s="247" t="s">
        <v>394</v>
      </c>
      <c r="D196" s="194">
        <v>1380.54</v>
      </c>
      <c r="E196" s="194">
        <v>1370</v>
      </c>
      <c r="F196" s="45">
        <f t="shared" si="26"/>
        <v>99.236530632940728</v>
      </c>
    </row>
    <row r="197" spans="1:6" ht="12.75" customHeight="1" x14ac:dyDescent="0.2">
      <c r="A197" s="63">
        <v>3293</v>
      </c>
      <c r="B197" s="64" t="s">
        <v>395</v>
      </c>
      <c r="C197" s="247" t="s">
        <v>396</v>
      </c>
      <c r="D197" s="194">
        <v>156.51</v>
      </c>
      <c r="E197" s="194"/>
      <c r="F197" s="45">
        <f t="shared" si="26"/>
        <v>0</v>
      </c>
    </row>
    <row r="198" spans="1:6" ht="12.75" customHeight="1" x14ac:dyDescent="0.2">
      <c r="A198" s="63">
        <v>3294</v>
      </c>
      <c r="B198" s="64" t="s">
        <v>397</v>
      </c>
      <c r="C198" s="247" t="s">
        <v>398</v>
      </c>
      <c r="D198" s="194">
        <v>236.09</v>
      </c>
      <c r="E198" s="194">
        <v>220</v>
      </c>
      <c r="F198" s="45">
        <f t="shared" si="26"/>
        <v>93.184802405862172</v>
      </c>
    </row>
    <row r="199" spans="1:6" ht="12.75" customHeight="1" x14ac:dyDescent="0.2">
      <c r="A199" s="63">
        <v>3295</v>
      </c>
      <c r="B199" s="64" t="s">
        <v>399</v>
      </c>
      <c r="C199" s="247" t="s">
        <v>400</v>
      </c>
      <c r="D199" s="194">
        <v>2652.07</v>
      </c>
      <c r="E199" s="194">
        <v>3644.49</v>
      </c>
      <c r="F199" s="45">
        <f t="shared" si="26"/>
        <v>137.42058090472725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8907.9599999999991</v>
      </c>
      <c r="E201" s="194">
        <v>11669.62</v>
      </c>
      <c r="F201" s="45">
        <f t="shared" si="26"/>
        <v>131.0021598660075</v>
      </c>
    </row>
    <row r="202" spans="1:6" ht="12.75" customHeight="1" x14ac:dyDescent="0.2">
      <c r="A202" s="63">
        <v>34</v>
      </c>
      <c r="B202" s="183" t="s">
        <v>405</v>
      </c>
      <c r="C202" s="247" t="s">
        <v>406</v>
      </c>
      <c r="D202" s="60">
        <f t="shared" ref="D202:E202" si="37">D203+D208+D216</f>
        <v>1277.8799999999999</v>
      </c>
      <c r="E202" s="60">
        <f t="shared" si="37"/>
        <v>1303.6099999999999</v>
      </c>
      <c r="F202" s="45">
        <f t="shared" si="26"/>
        <v>102.01349109462548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1277.8799999999999</v>
      </c>
      <c r="E216" s="60">
        <f t="shared" si="40"/>
        <v>1303.6099999999999</v>
      </c>
      <c r="F216" s="45">
        <f t="shared" si="26"/>
        <v>102.01349109462548</v>
      </c>
    </row>
    <row r="217" spans="1:6" ht="12.75" customHeight="1" x14ac:dyDescent="0.2">
      <c r="A217" s="63">
        <v>3431</v>
      </c>
      <c r="B217" s="182" t="s">
        <v>435</v>
      </c>
      <c r="C217" s="247" t="s">
        <v>436</v>
      </c>
      <c r="D217" s="194">
        <v>1272.53</v>
      </c>
      <c r="E217" s="194">
        <v>1298.1099999999999</v>
      </c>
      <c r="F217" s="45">
        <f t="shared" si="26"/>
        <v>102.01016871900859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5.35</v>
      </c>
      <c r="E219" s="194">
        <v>5.5</v>
      </c>
      <c r="F219" s="45">
        <f t="shared" si="26"/>
        <v>102.80373831775702</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40702.729999999996</v>
      </c>
      <c r="E262" s="60">
        <f t="shared" si="55"/>
        <v>39380.89</v>
      </c>
      <c r="F262" s="45">
        <f t="shared" ref="F262:F268" si="56">IF(D262&lt;&gt;0,IF(E262/D262&gt;=100,"&gt;&gt;100",E262/D262*100),"-")</f>
        <v>96.752453705193744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40702.729999999996</v>
      </c>
      <c r="E269" s="60">
        <f t="shared" si="58"/>
        <v>39380.89</v>
      </c>
      <c r="F269" s="45">
        <f t="shared" ref="F269:F272" si="59">IF(D269&lt;&gt;0,IF(E269/D269&gt;=100,"&gt;&gt;100",E269/D269*100),"-")</f>
        <v>96.752453705193744</v>
      </c>
    </row>
    <row r="270" spans="1:6" ht="12.75" customHeight="1" x14ac:dyDescent="0.2">
      <c r="A270" s="63">
        <v>3721</v>
      </c>
      <c r="B270" s="65" t="s">
        <v>532</v>
      </c>
      <c r="C270" s="247" t="s">
        <v>533</v>
      </c>
      <c r="D270" s="194">
        <v>20874.39</v>
      </c>
      <c r="E270" s="194">
        <v>22556.09</v>
      </c>
      <c r="F270" s="45">
        <f t="shared" si="59"/>
        <v>108.05628332133298</v>
      </c>
    </row>
    <row r="271" spans="1:6" ht="12.75" customHeight="1" x14ac:dyDescent="0.2">
      <c r="A271" s="63">
        <v>3722</v>
      </c>
      <c r="B271" s="65" t="s">
        <v>534</v>
      </c>
      <c r="C271" s="247" t="s">
        <v>535</v>
      </c>
      <c r="D271" s="194">
        <v>19828.34</v>
      </c>
      <c r="E271" s="194">
        <v>16824.8</v>
      </c>
      <c r="F271" s="45">
        <f t="shared" si="59"/>
        <v>84.852287180873432</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929.57</v>
      </c>
      <c r="E273" s="60">
        <f t="shared" si="60"/>
        <v>788.93</v>
      </c>
      <c r="F273" s="45">
        <f t="shared" ref="F273:F277" si="61">IF(D273&lt;&gt;0,IF(E273/D273&gt;=100,"&gt;&gt;100",E273/D273*100),"-")</f>
        <v>84.870423959465128</v>
      </c>
    </row>
    <row r="274" spans="1:6" ht="12.75" customHeight="1" x14ac:dyDescent="0.2">
      <c r="A274" s="63">
        <v>381</v>
      </c>
      <c r="B274" s="64" t="s">
        <v>540</v>
      </c>
      <c r="C274" s="247" t="s">
        <v>541</v>
      </c>
      <c r="D274" s="60">
        <f t="shared" ref="D274:E274" si="62">SUM(D275:D277)</f>
        <v>929.57</v>
      </c>
      <c r="E274" s="60">
        <f t="shared" si="62"/>
        <v>788.93</v>
      </c>
      <c r="F274" s="45">
        <f t="shared" si="61"/>
        <v>84.870423959465128</v>
      </c>
    </row>
    <row r="275" spans="1:6" ht="12.75" customHeight="1" x14ac:dyDescent="0.2">
      <c r="A275" s="63">
        <v>3811</v>
      </c>
      <c r="B275" s="64" t="s">
        <v>542</v>
      </c>
      <c r="C275" s="247" t="s">
        <v>543</v>
      </c>
      <c r="D275" s="194">
        <v>149</v>
      </c>
      <c r="E275" s="194"/>
      <c r="F275" s="45">
        <f t="shared" si="61"/>
        <v>0</v>
      </c>
    </row>
    <row r="276" spans="1:6" ht="12.75" customHeight="1" x14ac:dyDescent="0.2">
      <c r="A276" s="63">
        <v>3812</v>
      </c>
      <c r="B276" s="64" t="s">
        <v>544</v>
      </c>
      <c r="C276" s="247" t="s">
        <v>545</v>
      </c>
      <c r="D276" s="194">
        <v>780.57</v>
      </c>
      <c r="E276" s="194">
        <v>788.93</v>
      </c>
      <c r="F276" s="45">
        <f t="shared" si="61"/>
        <v>101.07101220902672</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1541432.63</v>
      </c>
      <c r="E299" s="60">
        <f>E152-E297+E298</f>
        <v>1746852.9400000002</v>
      </c>
      <c r="F299" s="45">
        <f t="shared" si="68"/>
        <v>113.32658372490793</v>
      </c>
    </row>
    <row r="300" spans="1:6" ht="12.75" customHeight="1" x14ac:dyDescent="0.2">
      <c r="A300" s="63" t="s">
        <v>581</v>
      </c>
      <c r="B300" s="64" t="s">
        <v>592</v>
      </c>
      <c r="C300" s="247" t="s">
        <v>593</v>
      </c>
      <c r="D300" s="60">
        <f>IF(D6&gt;=D299,D6-D299,0)</f>
        <v>16012.219999999972</v>
      </c>
      <c r="E300" s="60">
        <f>IF(E6&gt;=E299,E6-E299,0)</f>
        <v>0</v>
      </c>
      <c r="F300" s="45">
        <f t="shared" si="68"/>
        <v>0</v>
      </c>
    </row>
    <row r="301" spans="1:6" ht="12.75" customHeight="1" x14ac:dyDescent="0.2">
      <c r="A301" s="63" t="s">
        <v>581</v>
      </c>
      <c r="B301" s="64" t="s">
        <v>594</v>
      </c>
      <c r="C301" s="247" t="s">
        <v>595</v>
      </c>
      <c r="D301" s="60">
        <f>IF(D299&gt;=D6,D299-D6,0)</f>
        <v>0</v>
      </c>
      <c r="E301" s="60">
        <f>IF(E299&gt;=E6,E299-E6,0)</f>
        <v>104419.1100000001</v>
      </c>
      <c r="F301" s="45" t="str">
        <f t="shared" si="68"/>
        <v>-</v>
      </c>
    </row>
    <row r="302" spans="1:6" ht="12.75" customHeight="1" x14ac:dyDescent="0.2">
      <c r="A302" s="63">
        <v>92211</v>
      </c>
      <c r="B302" s="64" t="s">
        <v>596</v>
      </c>
      <c r="C302" s="247" t="s">
        <v>597</v>
      </c>
      <c r="D302" s="194">
        <v>15182.1</v>
      </c>
      <c r="E302" s="194">
        <v>4427.05</v>
      </c>
      <c r="F302" s="45">
        <f t="shared" si="68"/>
        <v>29.159668293582573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1544.42</v>
      </c>
      <c r="E304" s="194">
        <v>116440.38</v>
      </c>
      <c r="F304" s="45">
        <f t="shared" si="68"/>
        <v>7539.4245088771186</v>
      </c>
    </row>
    <row r="305" spans="1:6" ht="12" x14ac:dyDescent="0.2">
      <c r="A305" s="63">
        <v>9661</v>
      </c>
      <c r="B305" s="220" t="s">
        <v>602</v>
      </c>
      <c r="C305" s="247" t="s">
        <v>603</v>
      </c>
      <c r="D305" s="194">
        <v>384.53</v>
      </c>
      <c r="E305" s="194">
        <v>160</v>
      </c>
      <c r="F305" s="45">
        <f t="shared" si="68"/>
        <v>41.609237250669651</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259.57</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259.57</v>
      </c>
      <c r="E321" s="60">
        <f t="shared" si="76"/>
        <v>0</v>
      </c>
      <c r="F321" s="45">
        <f t="shared" si="72"/>
        <v>0</v>
      </c>
    </row>
    <row r="322" spans="1:6" ht="12.75" customHeight="1" x14ac:dyDescent="0.2">
      <c r="A322" s="63">
        <v>721</v>
      </c>
      <c r="B322" s="64" t="s">
        <v>635</v>
      </c>
      <c r="C322" s="247" t="s">
        <v>636</v>
      </c>
      <c r="D322" s="60">
        <f t="shared" ref="D322:E322" si="77">SUM(D323:D326)</f>
        <v>59.57</v>
      </c>
      <c r="E322" s="60">
        <f t="shared" si="77"/>
        <v>0</v>
      </c>
      <c r="F322" s="45">
        <f t="shared" si="72"/>
        <v>0</v>
      </c>
    </row>
    <row r="323" spans="1:6" ht="12.75" customHeight="1" x14ac:dyDescent="0.2">
      <c r="A323" s="63">
        <v>7211</v>
      </c>
      <c r="B323" s="64" t="s">
        <v>637</v>
      </c>
      <c r="C323" s="247" t="s">
        <v>638</v>
      </c>
      <c r="D323" s="194">
        <v>59.57</v>
      </c>
      <c r="E323" s="194"/>
      <c r="F323" s="45">
        <f t="shared" si="72"/>
        <v>0</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200</v>
      </c>
      <c r="E327" s="60">
        <f t="shared" si="78"/>
        <v>0</v>
      </c>
      <c r="F327" s="45">
        <f t="shared" si="72"/>
        <v>0</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200</v>
      </c>
      <c r="E334" s="194"/>
      <c r="F334" s="45">
        <f t="shared" si="72"/>
        <v>0</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26684.050000000003</v>
      </c>
      <c r="E360" s="60">
        <f t="shared" si="86"/>
        <v>6919.6</v>
      </c>
      <c r="F360" s="45">
        <f t="shared" si="72"/>
        <v>25.931595840961176</v>
      </c>
    </row>
    <row r="361" spans="1:6" ht="12.75" customHeight="1" x14ac:dyDescent="0.2">
      <c r="A361" s="63">
        <v>41</v>
      </c>
      <c r="B361" s="64" t="s">
        <v>713</v>
      </c>
      <c r="C361" s="247" t="s">
        <v>714</v>
      </c>
      <c r="D361" s="60">
        <f t="shared" ref="D361:E361" si="87">D362+D366</f>
        <v>0</v>
      </c>
      <c r="E361" s="60">
        <f t="shared" si="87"/>
        <v>480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480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v>480</v>
      </c>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26684.050000000003</v>
      </c>
      <c r="E373" s="60">
        <f t="shared" si="90"/>
        <v>6439.6</v>
      </c>
      <c r="F373" s="45">
        <f t="shared" si="72"/>
        <v>24.132768451565635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23500.31</v>
      </c>
      <c r="E379" s="60">
        <f t="shared" si="92"/>
        <v>1897.5</v>
      </c>
      <c r="F379" s="45">
        <f t="shared" si="72"/>
        <v>8.0743615722516004</v>
      </c>
    </row>
    <row r="380" spans="1:6" ht="12.75" customHeight="1" x14ac:dyDescent="0.2">
      <c r="A380" s="63">
        <v>4221</v>
      </c>
      <c r="B380" s="64" t="s">
        <v>647</v>
      </c>
      <c r="C380" s="247" t="s">
        <v>739</v>
      </c>
      <c r="D380" s="194">
        <v>9258.4500000000007</v>
      </c>
      <c r="E380" s="194">
        <v>200</v>
      </c>
      <c r="F380" s="45">
        <f t="shared" si="72"/>
        <v>2.1601888005011638</v>
      </c>
    </row>
    <row r="381" spans="1:6" ht="12.75" customHeight="1" x14ac:dyDescent="0.2">
      <c r="A381" s="63">
        <v>4222</v>
      </c>
      <c r="B381" s="64" t="s">
        <v>740</v>
      </c>
      <c r="C381" s="247" t="s">
        <v>741</v>
      </c>
      <c r="D381" s="194">
        <v>468.9</v>
      </c>
      <c r="E381" s="194"/>
      <c r="F381" s="45">
        <f t="shared" si="72"/>
        <v>0</v>
      </c>
    </row>
    <row r="382" spans="1:6" ht="12.75" customHeight="1" x14ac:dyDescent="0.2">
      <c r="A382" s="63">
        <v>4223</v>
      </c>
      <c r="B382" s="64" t="s">
        <v>651</v>
      </c>
      <c r="C382" s="247" t="s">
        <v>742</v>
      </c>
      <c r="D382" s="194">
        <v>4470.9399999999996</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9302.02</v>
      </c>
      <c r="E386" s="194">
        <v>1697.5</v>
      </c>
      <c r="F386" s="45">
        <f t="shared" si="72"/>
        <v>18.248724470598859</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349</v>
      </c>
      <c r="E388" s="60">
        <f t="shared" si="93"/>
        <v>0</v>
      </c>
      <c r="F388" s="45">
        <f t="shared" si="72"/>
        <v>0</v>
      </c>
    </row>
    <row r="389" spans="1:6" ht="12.75" customHeight="1" x14ac:dyDescent="0.2">
      <c r="A389" s="63">
        <v>4231</v>
      </c>
      <c r="B389" s="64" t="s">
        <v>665</v>
      </c>
      <c r="C389" s="247" t="s">
        <v>750</v>
      </c>
      <c r="D389" s="194">
        <v>349</v>
      </c>
      <c r="E389" s="194"/>
      <c r="F389" s="45">
        <f t="shared" si="72"/>
        <v>0</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2834.74</v>
      </c>
      <c r="E393" s="60">
        <f t="shared" si="94"/>
        <v>4542.1000000000004</v>
      </c>
      <c r="F393" s="45">
        <f t="shared" si="72"/>
        <v>160.2298623506918</v>
      </c>
    </row>
    <row r="394" spans="1:6" ht="12.75" customHeight="1" x14ac:dyDescent="0.2">
      <c r="A394" s="63">
        <v>4241</v>
      </c>
      <c r="B394" s="64" t="s">
        <v>756</v>
      </c>
      <c r="C394" s="247" t="s">
        <v>757</v>
      </c>
      <c r="D394" s="194">
        <v>2834.74</v>
      </c>
      <c r="E394" s="194">
        <v>4542.1000000000004</v>
      </c>
      <c r="F394" s="45">
        <f t="shared" si="72"/>
        <v>160.2298623506918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26424.480000000003</v>
      </c>
      <c r="E418" s="60">
        <f t="shared" si="102"/>
        <v>6919.6</v>
      </c>
      <c r="F418" s="45">
        <f t="shared" si="72"/>
        <v>26.186324196351261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1557704.42</v>
      </c>
      <c r="E422" s="60">
        <f>E6+E308</f>
        <v>1642433.83</v>
      </c>
      <c r="F422" s="45">
        <f t="shared" si="72"/>
        <v>105.43937661806211</v>
      </c>
    </row>
    <row r="423" spans="1:6" ht="12.75" customHeight="1" x14ac:dyDescent="0.2">
      <c r="A423" s="63" t="s">
        <v>581</v>
      </c>
      <c r="B423" s="64" t="s">
        <v>804</v>
      </c>
      <c r="C423" s="247" t="s">
        <v>805</v>
      </c>
      <c r="D423" s="60">
        <f t="shared" ref="D423:E423" si="103">D299+D360</f>
        <v>1568116.68</v>
      </c>
      <c r="E423" s="60">
        <f t="shared" si="103"/>
        <v>1753772.5400000003</v>
      </c>
      <c r="F423" s="45">
        <f t="shared" si="72"/>
        <v>111.83941618425999</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10412.260000000009</v>
      </c>
      <c r="E425" s="60">
        <f t="shared" si="105"/>
        <v>111338.7100000002</v>
      </c>
      <c r="F425" s="45">
        <f t="shared" si="72"/>
        <v>1069.3039743533113</v>
      </c>
    </row>
    <row r="426" spans="1:6" ht="12.75" customHeight="1" x14ac:dyDescent="0.2">
      <c r="A426" s="251" t="s">
        <v>810</v>
      </c>
      <c r="B426" s="183" t="s">
        <v>811</v>
      </c>
      <c r="C426" s="252" t="s">
        <v>812</v>
      </c>
      <c r="D426" s="60">
        <f t="shared" ref="D426:E426" si="106">IF(D302-D303+D419-D420&gt;=0,D302-D303+D419-D420,0)</f>
        <v>15182.1</v>
      </c>
      <c r="E426" s="60">
        <f t="shared" si="106"/>
        <v>4427.05</v>
      </c>
      <c r="F426" s="45">
        <f t="shared" si="72"/>
        <v>29.159668293582573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1544.42</v>
      </c>
      <c r="E428" s="81">
        <f t="shared" si="108"/>
        <v>116440.38</v>
      </c>
      <c r="F428" s="61">
        <f t="shared" si="72"/>
        <v>7539.4245088771186</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1557704.42</v>
      </c>
      <c r="E643" s="60">
        <f>E422+E430</f>
        <v>1642433.83</v>
      </c>
      <c r="F643" s="45">
        <f t="shared" si="109"/>
        <v>105.43937661806211</v>
      </c>
    </row>
    <row r="644" spans="1:6" ht="12.75" customHeight="1" x14ac:dyDescent="0.2">
      <c r="A644" s="63" t="s">
        <v>581</v>
      </c>
      <c r="B644" s="64" t="s">
        <v>1237</v>
      </c>
      <c r="C644" s="247" t="s">
        <v>1238</v>
      </c>
      <c r="D644" s="60">
        <f>D423+D535</f>
        <v>1568116.68</v>
      </c>
      <c r="E644" s="60">
        <f>E423+E535</f>
        <v>1753772.5400000003</v>
      </c>
      <c r="F644" s="45">
        <f t="shared" si="109"/>
        <v>111.83941618425999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10412.260000000009</v>
      </c>
      <c r="E646" s="60">
        <f t="shared" si="164"/>
        <v>111338.7100000002</v>
      </c>
      <c r="F646" s="45">
        <f t="shared" si="109"/>
        <v>1069.3039743533113</v>
      </c>
    </row>
    <row r="647" spans="1:6" ht="24" x14ac:dyDescent="0.2">
      <c r="A647" s="251" t="s">
        <v>1243</v>
      </c>
      <c r="B647" s="64" t="s">
        <v>1244</v>
      </c>
      <c r="C647" s="252" t="s">
        <v>1243</v>
      </c>
      <c r="D647" s="60">
        <f>IF(D426-D427+D641-D642&gt;=0,D426-D427+D641-D642,0)</f>
        <v>15182.1</v>
      </c>
      <c r="E647" s="60">
        <f>IF(E426-E427+E641-E642&gt;=0,E426-E427+E641-E642,0)</f>
        <v>4427.05</v>
      </c>
      <c r="F647" s="45">
        <f t="shared" si="109"/>
        <v>29.159668293582573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4769.8399999999911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106911.66000000019</v>
      </c>
      <c r="F650" s="45" t="str">
        <f t="shared" si="109"/>
        <v>-</v>
      </c>
    </row>
    <row r="651" spans="1:6" ht="24" x14ac:dyDescent="0.2">
      <c r="A651" s="249" t="s">
        <v>1251</v>
      </c>
      <c r="B651" s="184" t="s">
        <v>1252</v>
      </c>
      <c r="C651" s="250" t="s">
        <v>1251</v>
      </c>
      <c r="D651" s="196">
        <v>109729.16</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29517.75</v>
      </c>
      <c r="E653" s="194">
        <v>22760.27</v>
      </c>
      <c r="F653" s="45">
        <f t="shared" ref="F653:F740" si="167">IF(D653&lt;&gt;0,IF(E653/D653&gt;=100,"&gt;&gt;100",E653/D653*100),"-")</f>
        <v>77.107062699562135</v>
      </c>
    </row>
    <row r="654" spans="1:6" ht="12.75" customHeight="1" x14ac:dyDescent="0.2">
      <c r="A654" s="63" t="s">
        <v>1256</v>
      </c>
      <c r="B654" s="64" t="s">
        <v>1257</v>
      </c>
      <c r="C654" s="247" t="s">
        <v>1256</v>
      </c>
      <c r="D654" s="194">
        <v>374181.12</v>
      </c>
      <c r="E654" s="194">
        <v>368645.27</v>
      </c>
      <c r="F654" s="45">
        <f t="shared" si="167"/>
        <v>98.520542671955241</v>
      </c>
    </row>
    <row r="655" spans="1:6" ht="12.75" customHeight="1" x14ac:dyDescent="0.2">
      <c r="A655" s="63" t="s">
        <v>1258</v>
      </c>
      <c r="B655" s="64" t="s">
        <v>1259</v>
      </c>
      <c r="C655" s="247" t="s">
        <v>1258</v>
      </c>
      <c r="D655" s="194">
        <v>380938.6</v>
      </c>
      <c r="E655" s="194">
        <v>391278.9</v>
      </c>
      <c r="F655" s="45">
        <f t="shared" si="167"/>
        <v>102.71442694439472</v>
      </c>
    </row>
    <row r="656" spans="1:6" ht="24" x14ac:dyDescent="0.2">
      <c r="A656" s="63">
        <v>11</v>
      </c>
      <c r="B656" s="64" t="s">
        <v>1260</v>
      </c>
      <c r="C656" s="247" t="s">
        <v>1261</v>
      </c>
      <c r="D656" s="60">
        <f t="shared" ref="D656:E656" si="168">+D653+D654-D655</f>
        <v>22760.270000000019</v>
      </c>
      <c r="E656" s="60">
        <f t="shared" si="168"/>
        <v>126.64000000001397</v>
      </c>
      <c r="F656" s="45">
        <f t="shared" si="167"/>
        <v>0.55640816211764565</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54</v>
      </c>
      <c r="E658" s="253">
        <v>53</v>
      </c>
      <c r="F658" s="45">
        <f t="shared" si="167"/>
        <v>98.148148148148152</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47</v>
      </c>
      <c r="E660" s="253">
        <v>43</v>
      </c>
      <c r="F660" s="45">
        <f t="shared" si="167"/>
        <v>91.489361702127653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1290600.74</v>
      </c>
      <c r="E683" s="192">
        <v>1384562.17</v>
      </c>
      <c r="F683" s="71">
        <f t="shared" si="167"/>
        <v>107.28044135477559</v>
      </c>
    </row>
    <row r="684" spans="1:6" ht="24" x14ac:dyDescent="0.2">
      <c r="A684" s="70">
        <v>63613</v>
      </c>
      <c r="B684" s="182" t="s">
        <v>1317</v>
      </c>
      <c r="C684" s="278" t="s">
        <v>1318</v>
      </c>
      <c r="D684" s="192">
        <v>200</v>
      </c>
      <c r="E684" s="192"/>
      <c r="F684" s="71">
        <f t="shared" si="167"/>
        <v>0</v>
      </c>
    </row>
    <row r="685" spans="1:6" ht="24" x14ac:dyDescent="0.2">
      <c r="A685" s="63">
        <v>63622</v>
      </c>
      <c r="B685" s="244" t="s">
        <v>1319</v>
      </c>
      <c r="C685" s="247" t="s">
        <v>1320</v>
      </c>
      <c r="D685" s="194">
        <v>1007.28</v>
      </c>
      <c r="E685" s="194">
        <v>4086.9</v>
      </c>
      <c r="F685" s="45">
        <f t="shared" si="167"/>
        <v>405.73624017155112</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2970.74</v>
      </c>
      <c r="E702" s="192">
        <v>3184.61</v>
      </c>
      <c r="F702" s="71">
        <f t="shared" si="167"/>
        <v>107.19921635686734</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44783.89</v>
      </c>
      <c r="E724" s="192">
        <v>44154.54</v>
      </c>
      <c r="F724" s="71">
        <f t="shared" si="167"/>
        <v>98.594695547885635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3209.28</v>
      </c>
      <c r="F732" s="71" t="str">
        <f t="shared" si="167"/>
        <v>-</v>
      </c>
    </row>
    <row r="733" spans="1:6" ht="12.75" customHeight="1" x14ac:dyDescent="0.2">
      <c r="A733" s="70">
        <v>31215</v>
      </c>
      <c r="B733" s="65" t="s">
        <v>1395</v>
      </c>
      <c r="C733" s="278" t="s">
        <v>1396</v>
      </c>
      <c r="D733" s="192">
        <v>441.44</v>
      </c>
      <c r="E733" s="192">
        <v>2906.76</v>
      </c>
      <c r="F733" s="71">
        <f t="shared" si="167"/>
        <v>658.47227256252268</v>
      </c>
    </row>
    <row r="734" spans="1:6" ht="12.75" customHeight="1" x14ac:dyDescent="0.2">
      <c r="A734" s="70">
        <v>32121</v>
      </c>
      <c r="B734" s="65" t="s">
        <v>1397</v>
      </c>
      <c r="C734" s="278" t="s">
        <v>1398</v>
      </c>
      <c r="D734" s="192">
        <v>18168.810000000001</v>
      </c>
      <c r="E734" s="192">
        <v>19804.21</v>
      </c>
      <c r="F734" s="71">
        <f t="shared" si="167"/>
        <v>109.00113986551676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3043.16</v>
      </c>
      <c r="E736" s="194">
        <v>2340.69</v>
      </c>
      <c r="F736" s="45">
        <f t="shared" si="167"/>
        <v>76.916428975144271</v>
      </c>
    </row>
    <row r="737" spans="1:6" ht="12.75" customHeight="1" x14ac:dyDescent="0.2">
      <c r="A737" s="63" t="s">
        <v>1403</v>
      </c>
      <c r="B737" s="64" t="s">
        <v>1404</v>
      </c>
      <c r="C737" s="247" t="s">
        <v>1403</v>
      </c>
      <c r="D737" s="194">
        <v>173.72</v>
      </c>
      <c r="E737" s="194">
        <v>550.67999999999995</v>
      </c>
      <c r="F737" s="45">
        <f t="shared" si="167"/>
        <v>316.99286207690534</v>
      </c>
    </row>
    <row r="738" spans="1:6" ht="12.75" customHeight="1" x14ac:dyDescent="0.2">
      <c r="A738" s="63" t="s">
        <v>1405</v>
      </c>
      <c r="B738" s="64" t="s">
        <v>1406</v>
      </c>
      <c r="C738" s="247" t="s">
        <v>1405</v>
      </c>
      <c r="D738" s="194">
        <v>765.67</v>
      </c>
      <c r="E738" s="194">
        <v>149.31</v>
      </c>
      <c r="F738" s="45">
        <f t="shared" si="167"/>
        <v>19.500568129873184</v>
      </c>
    </row>
    <row r="739" spans="1:6" ht="12.75" customHeight="1" x14ac:dyDescent="0.2">
      <c r="A739" s="70" t="s">
        <v>1407</v>
      </c>
      <c r="B739" s="65" t="s">
        <v>1408</v>
      </c>
      <c r="C739" s="278" t="s">
        <v>1407</v>
      </c>
      <c r="D739" s="192">
        <v>0</v>
      </c>
      <c r="E739" s="192">
        <v>648.74</v>
      </c>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36.54</v>
      </c>
      <c r="E742" s="192">
        <v>30</v>
      </c>
      <c r="F742" s="71">
        <f t="shared" si="169"/>
        <v>82.101806239737272</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1051.45</v>
      </c>
      <c r="E744" s="192">
        <v>2134.37</v>
      </c>
      <c r="F744" s="71">
        <f t="shared" si="170"/>
        <v>202.99300965333583</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20874.39</v>
      </c>
      <c r="E850" s="194">
        <v>22556.09</v>
      </c>
      <c r="F850" s="45">
        <f t="shared" si="169"/>
        <v>108.05628332133298</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19828.34</v>
      </c>
      <c r="E855" s="194">
        <v>16824.8</v>
      </c>
      <c r="F855" s="45">
        <f t="shared" si="169"/>
        <v>84.852287180873432</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45" zoomScaleNormal="100"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802721.81999999983</v>
      </c>
      <c r="E6" s="180">
        <f t="shared" si="0"/>
        <v>806202.10999999987</v>
      </c>
      <c r="F6" s="181">
        <f t="shared" ref="F6:F298" si="1">IF(D6&gt;0,IF(E6/D6&gt;=100,"&gt;&gt;100",E6/D6*100),"-")</f>
        <v>100.43356115571893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665625.23999999987</v>
      </c>
      <c r="E7" s="79">
        <f t="shared" si="2"/>
        <v>676016.53999999992</v>
      </c>
      <c r="F7" s="71">
        <f t="shared" si="1"/>
        <v>101.56113370941281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390.85</v>
      </c>
      <c r="E8" s="79">
        <f>E9+E10-E11</f>
        <v>870.85</v>
      </c>
      <c r="F8" s="71">
        <f t="shared" si="1"/>
        <v>222.80926186516567</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912.45</v>
      </c>
      <c r="E10" s="192">
        <v>870.85</v>
      </c>
      <c r="F10" s="71">
        <f t="shared" si="1"/>
        <v>95.44084607375747</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521.6</v>
      </c>
      <c r="E11" s="192">
        <v>0</v>
      </c>
      <c r="F11" s="71">
        <f t="shared" si="1"/>
        <v>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660763.44999999995</v>
      </c>
      <c r="E12" s="79">
        <f t="shared" si="3"/>
        <v>675145.69</v>
      </c>
      <c r="F12" s="71">
        <f t="shared" si="1"/>
        <v>102.17660949618204</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623737.07000000007</v>
      </c>
      <c r="E13" s="79">
        <f t="shared" si="4"/>
        <v>611875.92999999993</v>
      </c>
      <c r="F13" s="71">
        <f t="shared" si="1"/>
        <v>98.098375009200566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899340.68</v>
      </c>
      <c r="E15" s="192">
        <v>899340.68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49551.56</v>
      </c>
      <c r="E17" s="192">
        <v>49551.56</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325155.17</v>
      </c>
      <c r="E18" s="192">
        <v>337016.31</v>
      </c>
      <c r="F18" s="71">
        <f t="shared" si="1"/>
        <v>103.64783989133556</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2433.929999999993</v>
      </c>
      <c r="E19" s="79">
        <f t="shared" si="5"/>
        <v>37844.260000000009</v>
      </c>
      <c r="F19" s="71">
        <f t="shared" si="1"/>
        <v>1554.8623008878692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227605.45</v>
      </c>
      <c r="E20" s="192">
        <v>228475.47</v>
      </c>
      <c r="F20" s="71">
        <f t="shared" si="1"/>
        <v>100.38224919482374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19580.7</v>
      </c>
      <c r="E21" s="192">
        <v>18607.25</v>
      </c>
      <c r="F21" s="71">
        <f t="shared" si="1"/>
        <v>95.028522984367257</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6107.97</v>
      </c>
      <c r="E22" s="192">
        <v>10578.91</v>
      </c>
      <c r="F22" s="71">
        <f t="shared" si="1"/>
        <v>173.1984603722677</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4560.08</v>
      </c>
      <c r="E24" s="192">
        <v>4560.08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14846.93</v>
      </c>
      <c r="E25" s="192">
        <v>14846.93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59720.67</v>
      </c>
      <c r="E26" s="192">
        <v>61225.599999999999</v>
      </c>
      <c r="F26" s="71">
        <f t="shared" si="1"/>
        <v>102.51994828591174</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329987.87</v>
      </c>
      <c r="E28" s="192">
        <v>300449.98</v>
      </c>
      <c r="F28" s="71">
        <f t="shared" si="1"/>
        <v>91.048795217836329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349</v>
      </c>
      <c r="E30" s="192">
        <v>349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349</v>
      </c>
      <c r="E34" s="192">
        <v>349</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34592.449999999997</v>
      </c>
      <c r="E35" s="79">
        <f t="shared" si="7"/>
        <v>25425.499999999985</v>
      </c>
      <c r="F35" s="71">
        <f t="shared" si="1"/>
        <v>73.500142372107163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114065.83</v>
      </c>
      <c r="E36" s="192">
        <v>118607.93</v>
      </c>
      <c r="F36" s="71">
        <f t="shared" si="1"/>
        <v>103.98199881594689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3581.06</v>
      </c>
      <c r="E37" s="192">
        <v>3581.06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83054.44</v>
      </c>
      <c r="E40" s="192">
        <v>96763.49</v>
      </c>
      <c r="F40" s="71">
        <f t="shared" si="1"/>
        <v>116.50610129934054</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396.84</v>
      </c>
      <c r="E47" s="192">
        <v>396.84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396.84</v>
      </c>
      <c r="E50" s="192">
        <v>396.84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97554.04</v>
      </c>
      <c r="E54" s="192">
        <v>97446.12</v>
      </c>
      <c r="F54" s="71">
        <f t="shared" si="1"/>
        <v>99.889374135607298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97554.04</v>
      </c>
      <c r="E55" s="192">
        <v>97446.12</v>
      </c>
      <c r="F55" s="71">
        <f t="shared" si="1"/>
        <v>99.889374135607298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4470.9399999999996</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4470.9399999999996</v>
      </c>
      <c r="E58" s="192">
        <v>0</v>
      </c>
      <c r="F58" s="71">
        <f t="shared" si="1"/>
        <v>0</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137096.58000000002</v>
      </c>
      <c r="E69" s="79">
        <f>E70+E82+E88+E119+E135+E147+E165+E171</f>
        <v>130185.57</v>
      </c>
      <c r="F69" s="71">
        <f t="shared" si="1"/>
        <v>94.95902085960131</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22760.27</v>
      </c>
      <c r="E70" s="79">
        <f t="shared" si="12"/>
        <v>126.64</v>
      </c>
      <c r="F70" s="71">
        <f t="shared" si="1"/>
        <v>0.5564081621175847</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22756.34</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22756.34</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3.93</v>
      </c>
      <c r="E80" s="192">
        <v>126.64</v>
      </c>
      <c r="F80" s="71">
        <f t="shared" si="1"/>
        <v>3222.3918575063612</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3062.73</v>
      </c>
      <c r="E82" s="79">
        <f>SUM(E83:E85)-E86+E87</f>
        <v>506.22</v>
      </c>
      <c r="F82" s="71">
        <f t="shared" si="1"/>
        <v>16.528391337140395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3062.73</v>
      </c>
      <c r="E87" s="192">
        <v>506.22</v>
      </c>
      <c r="F87" s="71">
        <f t="shared" si="1"/>
        <v>16.528391337140395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1544.42</v>
      </c>
      <c r="E147" s="79">
        <f t="shared" si="24"/>
        <v>129552.71</v>
      </c>
      <c r="F147" s="71">
        <f t="shared" si="1"/>
        <v>8388.4377306691185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284.27999999999997</v>
      </c>
      <c r="E150" s="79">
        <f t="shared" si="25"/>
        <v>111524.38</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111524.38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284.27999999999997</v>
      </c>
      <c r="E158" s="192">
        <v>0</v>
      </c>
      <c r="F158" s="71">
        <f t="shared" si="1"/>
        <v>0</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1389.4</v>
      </c>
      <c r="E160" s="192">
        <v>4923.6499999999996</v>
      </c>
      <c r="F160" s="71">
        <f t="shared" si="1"/>
        <v>354.37239096012661</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384.53</v>
      </c>
      <c r="E161" s="192">
        <v>160</v>
      </c>
      <c r="F161" s="71">
        <f t="shared" si="1"/>
        <v>41.609237250669651</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13112.33</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513.79</v>
      </c>
      <c r="E164" s="192">
        <v>167.65</v>
      </c>
      <c r="F164" s="71">
        <f t="shared" si="1"/>
        <v>32.63006286615154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109729.16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109729.16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802721.82000000007</v>
      </c>
      <c r="E176" s="79">
        <f>E177+E251</f>
        <v>806202.11</v>
      </c>
      <c r="F176" s="71">
        <f t="shared" si="1"/>
        <v>100.43356115571891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130782.32</v>
      </c>
      <c r="E177" s="79">
        <f>E178+E197+E203+E219+E247+E248</f>
        <v>120656.84999999999</v>
      </c>
      <c r="F177" s="71">
        <f t="shared" si="1"/>
        <v>92.257768481244241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126870.73000000001</v>
      </c>
      <c r="E178" s="79">
        <f>SUM(E179:E181)+E185+E186+SUM(E194:E196)</f>
        <v>120656.84999999999</v>
      </c>
      <c r="F178" s="71">
        <f t="shared" si="1"/>
        <v>95.102195754686676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109347.93</v>
      </c>
      <c r="E179" s="192">
        <v>113709.94</v>
      </c>
      <c r="F179" s="71">
        <f t="shared" si="1"/>
        <v>103.98911072207768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9515.2900000000009</v>
      </c>
      <c r="E180" s="192">
        <v>6784.43</v>
      </c>
      <c r="F180" s="71">
        <f t="shared" si="1"/>
        <v>71.300296680395448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138.19</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138.19</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162.47999999999999</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7869.32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3911.59</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3911.59</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671939.5</v>
      </c>
      <c r="E251" s="79">
        <f>+E252+E255-E264+E274+E291</f>
        <v>685545.26</v>
      </c>
      <c r="F251" s="71">
        <f t="shared" si="1"/>
        <v>102.02484896333672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665625.24</v>
      </c>
      <c r="E252" s="79">
        <f>E253-E254</f>
        <v>676016.54</v>
      </c>
      <c r="F252" s="71">
        <f t="shared" si="1"/>
        <v>101.56113370941281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665625.24</v>
      </c>
      <c r="E253" s="192">
        <v>676016.54</v>
      </c>
      <c r="F253" s="71">
        <f t="shared" si="1"/>
        <v>101.56113370941281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4769.84</v>
      </c>
      <c r="E255" s="79">
        <f>E256-E260</f>
        <v>-106911.66</v>
      </c>
      <c r="F255" s="71">
        <f t="shared" si="1"/>
        <v>-2241.4097747513542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18491.88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18491.88</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13722.04</v>
      </c>
      <c r="E260" s="79">
        <f>SUM(E261:E263)</f>
        <v>106911.66</v>
      </c>
      <c r="F260" s="71">
        <f t="shared" si="1"/>
        <v>779.12365799837335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104518.96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13722.04</v>
      </c>
      <c r="E262" s="192">
        <v>2392.6999999999998</v>
      </c>
      <c r="F262" s="71">
        <f t="shared" si="1"/>
        <v>17.436911712835698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1544.4199999999998</v>
      </c>
      <c r="E274" s="79">
        <f>SUM(E275:E277)+SUM(E286:E290)</f>
        <v>116440.38</v>
      </c>
      <c r="F274" s="71">
        <f t="shared" si="1"/>
        <v>7539.4245088771204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284.27999999999997</v>
      </c>
      <c r="E277" s="79">
        <f>SUM(E278:E285)</f>
        <v>111524.38</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111524.38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284.27999999999997</v>
      </c>
      <c r="E285" s="192">
        <v>0</v>
      </c>
      <c r="F285" s="71">
        <f t="shared" si="39"/>
        <v>0</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875.61</v>
      </c>
      <c r="E287" s="192">
        <v>4756</v>
      </c>
      <c r="F287" s="71">
        <f t="shared" si="39"/>
        <v>543.16419410468131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384.53</v>
      </c>
      <c r="E288" s="192">
        <v>160</v>
      </c>
      <c r="F288" s="71">
        <f t="shared" si="39"/>
        <v>41.609237250669651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3000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3000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1407</v>
      </c>
      <c r="E302" s="192">
        <v>251.66</v>
      </c>
      <c r="F302" s="71">
        <f t="shared" si="43"/>
        <v>17.886282871357498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651.21</v>
      </c>
      <c r="E303" s="192">
        <v>129468.7</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3062.3</v>
      </c>
      <c r="E308" s="192">
        <v>506.22</v>
      </c>
      <c r="F308" s="71">
        <f t="shared" si="43"/>
        <v>16.530712209776965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0.05</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0.38</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45.5</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126825.23</v>
      </c>
      <c r="E337" s="192">
        <v>120656.85</v>
      </c>
      <c r="F337" s="71">
        <f t="shared" si="43"/>
        <v>95.136314753775736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3911.59</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4500.8100000000004</v>
      </c>
      <c r="E381" s="192">
        <v>342.79</v>
      </c>
      <c r="F381" s="71">
        <f>IF(D381&gt;0,IF(E381/D381&gt;=100,"&gt;&gt;100",E381/D381*100),"-")</f>
        <v>7.6161846423199382</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v>3000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1568116.68</v>
      </c>
      <c r="E114" s="60">
        <f t="shared" si="22"/>
        <v>1753772.54</v>
      </c>
      <c r="F114" s="45">
        <f t="shared" si="1"/>
        <v>111.83941618425996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1497068.39</v>
      </c>
      <c r="E115" s="60">
        <f t="shared" si="23"/>
        <v>1679018.62</v>
      </c>
      <c r="F115" s="45">
        <f t="shared" si="1"/>
        <v>112.1537687399839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1497068.39</v>
      </c>
      <c r="E117" s="194">
        <v>1679018.62</v>
      </c>
      <c r="F117" s="45">
        <f t="shared" si="1"/>
        <v>112.1537687399839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71048.289999999994</v>
      </c>
      <c r="E126" s="194">
        <v>74753.919999999998</v>
      </c>
      <c r="F126" s="45">
        <f t="shared" si="1"/>
        <v>105.21564980663152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1568116.68</v>
      </c>
      <c r="E141" s="81">
        <f t="shared" si="28"/>
        <v>1753772.54</v>
      </c>
      <c r="F141" s="61">
        <f t="shared" si="1"/>
        <v>111.83941618425996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3" workbookViewId="0">
      <selection activeCell="G26" sqref="G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29377.050000000003</v>
      </c>
      <c r="E5" s="82">
        <f t="shared" si="0"/>
        <v>12195.72</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24416.47</v>
      </c>
      <c r="E6" s="83">
        <f t="shared" si="1"/>
        <v>11861.14</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24416.47</v>
      </c>
      <c r="E7" s="83">
        <f t="shared" si="2"/>
        <v>11861.14</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24416.47</v>
      </c>
      <c r="E9" s="195">
        <v>11861.14</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4960.58</v>
      </c>
      <c r="E22" s="83">
        <f t="shared" si="3"/>
        <v>334.58</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4960.58</v>
      </c>
      <c r="E23" s="83">
        <f t="shared" si="4"/>
        <v>334.58</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4960.58</v>
      </c>
      <c r="E25" s="195">
        <v>334.58</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130782.32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1689169.2700000003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30885.9</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1650352.6600000001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1398214.5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208762.89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1303.6099999999999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39328.21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788.93</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1954.52</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6679.6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1251.1099999999999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1699294.74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38755.22</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1648697.22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1393852.49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211493.75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1441.8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39165.730000000003</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788.93</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1954.52</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10591.19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1251.1099999999999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120656.85000000033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120656.85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120656.85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41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13578</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cp:lastModifiedBy>
  <cp:lastPrinted>2026-01-29T11:19:06Z</cp:lastPrinted>
  <dcterms:created xsi:type="dcterms:W3CDTF">2022-04-01T05:14:30Z</dcterms:created>
  <dcterms:modified xsi:type="dcterms:W3CDTF">2026-01-30T12:46:02Z</dcterms:modified>
</cp:coreProperties>
</file>