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Documents\FINANCIJSKA IZVJEŠĆA\2024\I. do XI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E268" i="9"/>
  <c r="M267" i="9"/>
  <c r="L267" i="9"/>
  <c r="F267" i="9"/>
  <c r="E267" i="9"/>
  <c r="B267" i="9" s="1"/>
  <c r="M266" i="9"/>
  <c r="L266" i="9"/>
  <c r="F266" i="9" s="1"/>
  <c r="E266" i="9"/>
  <c r="B266" i="9" s="1"/>
  <c r="M265" i="9"/>
  <c r="L265" i="9"/>
  <c r="F265" i="9" s="1"/>
  <c r="B265" i="9" s="1"/>
  <c r="E265" i="9"/>
  <c r="M264" i="9"/>
  <c r="L264" i="9"/>
  <c r="F264" i="9" s="1"/>
  <c r="E264" i="9"/>
  <c r="B264" i="9" s="1"/>
  <c r="M263" i="9"/>
  <c r="L263" i="9"/>
  <c r="F263" i="9"/>
  <c r="E263" i="9"/>
  <c r="B263" i="9" s="1"/>
  <c r="M262" i="9"/>
  <c r="L262" i="9"/>
  <c r="F262" i="9" s="1"/>
  <c r="B262" i="9" s="1"/>
  <c r="E262" i="9"/>
  <c r="M261" i="9"/>
  <c r="L261" i="9"/>
  <c r="F261" i="9" s="1"/>
  <c r="B261" i="9" s="1"/>
  <c r="E261" i="9"/>
  <c r="M260" i="9"/>
  <c r="F260" i="9" s="1"/>
  <c r="L260" i="9"/>
  <c r="E260" i="9"/>
  <c r="B260" i="9" s="1"/>
  <c r="M259" i="9"/>
  <c r="L259" i="9"/>
  <c r="F259" i="9"/>
  <c r="E259" i="9"/>
  <c r="B259" i="9" s="1"/>
  <c r="M258" i="9"/>
  <c r="L258" i="9"/>
  <c r="F258" i="9" s="1"/>
  <c r="B258" i="9" s="1"/>
  <c r="E258" i="9"/>
  <c r="M257" i="9"/>
  <c r="L257" i="9"/>
  <c r="F257" i="9" s="1"/>
  <c r="B257" i="9" s="1"/>
  <c r="E257" i="9"/>
  <c r="M256" i="9"/>
  <c r="F256" i="9" s="1"/>
  <c r="B256" i="9" s="1"/>
  <c r="L256" i="9"/>
  <c r="E256" i="9"/>
  <c r="M255" i="9"/>
  <c r="L255" i="9"/>
  <c r="F255" i="9"/>
  <c r="E255" i="9"/>
  <c r="B255" i="9" s="1"/>
  <c r="M254" i="9"/>
  <c r="L254" i="9"/>
  <c r="F254" i="9" s="1"/>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L240" i="9"/>
  <c r="F240" i="9" s="1"/>
  <c r="B240" i="9" s="1"/>
  <c r="E240" i="9"/>
  <c r="M239" i="9"/>
  <c r="L239" i="9"/>
  <c r="F239" i="9"/>
  <c r="E239" i="9"/>
  <c r="B239" i="9" s="1"/>
  <c r="M238" i="9"/>
  <c r="L238" i="9"/>
  <c r="F238" i="9" s="1"/>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L232" i="9"/>
  <c r="E232" i="9"/>
  <c r="M231" i="9"/>
  <c r="L231" i="9"/>
  <c r="F231" i="9"/>
  <c r="E231" i="9"/>
  <c r="B231" i="9" s="1"/>
  <c r="M230" i="9"/>
  <c r="L230" i="9"/>
  <c r="F230" i="9" s="1"/>
  <c r="B230" i="9" s="1"/>
  <c r="E230" i="9"/>
  <c r="M229" i="9"/>
  <c r="L229" i="9"/>
  <c r="F229" i="9" s="1"/>
  <c r="B229" i="9" s="1"/>
  <c r="E229" i="9"/>
  <c r="M228" i="9"/>
  <c r="L228" i="9"/>
  <c r="F228" i="9" s="1"/>
  <c r="E228" i="9"/>
  <c r="B228" i="9" s="1"/>
  <c r="M227" i="9"/>
  <c r="L227" i="9"/>
  <c r="F227" i="9"/>
  <c r="E227" i="9"/>
  <c r="B227" i="9" s="1"/>
  <c r="M226" i="9"/>
  <c r="L226" i="9"/>
  <c r="E226" i="9"/>
  <c r="M225" i="9"/>
  <c r="L225" i="9"/>
  <c r="F225" i="9" s="1"/>
  <c r="B225" i="9" s="1"/>
  <c r="E225" i="9"/>
  <c r="M224" i="9"/>
  <c r="L224" i="9"/>
  <c r="F224" i="9" s="1"/>
  <c r="B224" i="9" s="1"/>
  <c r="E224" i="9"/>
  <c r="M223" i="9"/>
  <c r="L223" i="9"/>
  <c r="F223" i="9" s="1"/>
  <c r="B223" i="9" s="1"/>
  <c r="E223" i="9"/>
  <c r="M222" i="9"/>
  <c r="L222" i="9"/>
  <c r="E222" i="9"/>
  <c r="M221" i="9"/>
  <c r="L221" i="9"/>
  <c r="E221" i="9"/>
  <c r="M220" i="9"/>
  <c r="L220" i="9"/>
  <c r="E220" i="9"/>
  <c r="M219" i="9"/>
  <c r="F219" i="9" s="1"/>
  <c r="B219" i="9" s="1"/>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E69" i="9" s="1"/>
  <c r="B69" i="9" s="1"/>
  <c r="G69" i="9"/>
  <c r="F69" i="9"/>
  <c r="H68" i="9"/>
  <c r="G68" i="9"/>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E37" i="9" s="1"/>
  <c r="B37" i="9" s="1"/>
  <c r="F37" i="9"/>
  <c r="H36" i="9"/>
  <c r="G36" i="9"/>
  <c r="F36" i="9"/>
  <c r="H35" i="9"/>
  <c r="G35" i="9"/>
  <c r="E35" i="9" s="1"/>
  <c r="B35" i="9" s="1"/>
  <c r="F35" i="9"/>
  <c r="H34" i="9"/>
  <c r="E34" i="9" s="1"/>
  <c r="B34" i="9" s="1"/>
  <c r="G34" i="9"/>
  <c r="F34" i="9"/>
  <c r="H33" i="9"/>
  <c r="G33" i="9"/>
  <c r="F33" i="9"/>
  <c r="H32" i="9"/>
  <c r="G32" i="9"/>
  <c r="F32" i="9"/>
  <c r="H31" i="9"/>
  <c r="G31" i="9"/>
  <c r="F31" i="9"/>
  <c r="H30" i="9"/>
  <c r="G30" i="9"/>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B275" i="9" s="1"/>
  <c r="I3" i="9"/>
  <c r="H3" i="9"/>
  <c r="G3" i="9"/>
  <c r="D101" i="8"/>
  <c r="C1576" i="1" s="1"/>
  <c r="D95" i="8"/>
  <c r="D90" i="8"/>
  <c r="D85" i="8"/>
  <c r="D80" i="8"/>
  <c r="D75" i="8"/>
  <c r="D70" i="8"/>
  <c r="D65" i="8"/>
  <c r="D60" i="8"/>
  <c r="D55" i="8"/>
  <c r="D50" i="8"/>
  <c r="D44" i="8"/>
  <c r="D36" i="8"/>
  <c r="D26" i="8"/>
  <c r="D24" i="8" s="1"/>
  <c r="D18" i="8"/>
  <c r="D8" i="8"/>
  <c r="D6" i="8"/>
  <c r="D42" i="8" s="1"/>
  <c r="I34" i="3"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310" i="9" s="1"/>
  <c r="D190" i="5"/>
  <c r="G310" i="9" s="1"/>
  <c r="F189" i="5"/>
  <c r="F188" i="5"/>
  <c r="F187" i="5"/>
  <c r="F186" i="5"/>
  <c r="F185" i="5"/>
  <c r="F184" i="5"/>
  <c r="F183" i="5"/>
  <c r="F182" i="5"/>
  <c r="F181" i="5"/>
  <c r="E180" i="5"/>
  <c r="E177" i="5" s="1"/>
  <c r="D180" i="5"/>
  <c r="D177" i="5" s="1"/>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D421" i="4"/>
  <c r="F421" i="4" s="1"/>
  <c r="E418" i="4"/>
  <c r="F418" i="4" s="1"/>
  <c r="D418" i="4"/>
  <c r="E417" i="4"/>
  <c r="D412" i="1" s="1"/>
  <c r="H412" i="1" s="1"/>
  <c r="D417" i="4"/>
  <c r="D644" i="4" s="1"/>
  <c r="F644" i="4" s="1"/>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06" i="1" s="1"/>
  <c r="D317" i="4"/>
  <c r="F317" i="4" s="1"/>
  <c r="F316" i="4"/>
  <c r="F315" i="4"/>
  <c r="F314" i="4"/>
  <c r="F313" i="4"/>
  <c r="E312" i="4"/>
  <c r="D312" i="4"/>
  <c r="F310" i="4"/>
  <c r="F309" i="4"/>
  <c r="F308" i="4"/>
  <c r="F307" i="4"/>
  <c r="F306" i="4"/>
  <c r="F305" i="4"/>
  <c r="E304" i="4"/>
  <c r="D304" i="4"/>
  <c r="F304" i="4" s="1"/>
  <c r="F303" i="4"/>
  <c r="F302" i="4"/>
  <c r="F301" i="4"/>
  <c r="F300" i="4"/>
  <c r="E300" i="4"/>
  <c r="D300" i="4"/>
  <c r="D299"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D263"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E224" i="4" s="1"/>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E215" i="4" s="1"/>
  <c r="D216" i="4"/>
  <c r="F215" i="4"/>
  <c r="D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E124" i="4" s="1"/>
  <c r="D120" i="1" s="1"/>
  <c r="G120" i="1" s="1"/>
  <c r="D128" i="4"/>
  <c r="F127" i="4"/>
  <c r="F126" i="4"/>
  <c r="E125" i="4"/>
  <c r="F125" i="4" s="1"/>
  <c r="D125" i="4"/>
  <c r="D124" i="4" s="1"/>
  <c r="F123" i="4"/>
  <c r="F122" i="4"/>
  <c r="F121" i="4"/>
  <c r="F120" i="4"/>
  <c r="E120" i="4"/>
  <c r="D120" i="4"/>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F74" i="4" s="1"/>
  <c r="D74" i="4"/>
  <c r="F73" i="4"/>
  <c r="F72" i="4"/>
  <c r="E71" i="4"/>
  <c r="D71" i="4"/>
  <c r="F71" i="4" s="1"/>
  <c r="F70" i="4"/>
  <c r="F69" i="4"/>
  <c r="E68" i="4"/>
  <c r="E50"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8" i="1"/>
  <c r="C1578" i="1"/>
  <c r="G1578" i="1" s="1"/>
  <c r="C1577" i="1"/>
  <c r="G1577" i="1" s="1"/>
  <c r="C1575" i="1"/>
  <c r="H1574" i="1"/>
  <c r="G1574" i="1"/>
  <c r="C1574" i="1"/>
  <c r="H1573" i="1"/>
  <c r="C1573" i="1"/>
  <c r="G1573" i="1" s="1"/>
  <c r="G1572" i="1"/>
  <c r="C1572" i="1"/>
  <c r="H1572" i="1" s="1"/>
  <c r="C1571" i="1"/>
  <c r="H1570" i="1"/>
  <c r="G1570" i="1"/>
  <c r="C1570" i="1"/>
  <c r="H1569" i="1"/>
  <c r="C1569" i="1"/>
  <c r="G1569" i="1" s="1"/>
  <c r="G1568" i="1"/>
  <c r="C1568" i="1"/>
  <c r="H1568" i="1" s="1"/>
  <c r="C1567" i="1"/>
  <c r="H1566" i="1"/>
  <c r="G1566" i="1"/>
  <c r="C1566" i="1"/>
  <c r="H1565" i="1"/>
  <c r="C1565" i="1"/>
  <c r="G1565" i="1" s="1"/>
  <c r="G1564" i="1"/>
  <c r="C1564" i="1"/>
  <c r="H1564" i="1" s="1"/>
  <c r="C1563" i="1"/>
  <c r="H1562" i="1"/>
  <c r="G1562" i="1"/>
  <c r="C1562" i="1"/>
  <c r="H1561" i="1"/>
  <c r="C1561" i="1"/>
  <c r="G1561" i="1" s="1"/>
  <c r="G1560" i="1"/>
  <c r="C1560" i="1"/>
  <c r="H1560" i="1" s="1"/>
  <c r="C1559" i="1"/>
  <c r="H1558" i="1"/>
  <c r="G1558" i="1"/>
  <c r="C1558" i="1"/>
  <c r="H1557" i="1"/>
  <c r="C1557" i="1"/>
  <c r="G1557" i="1" s="1"/>
  <c r="G1556" i="1"/>
  <c r="C1556" i="1"/>
  <c r="H1556" i="1" s="1"/>
  <c r="C1555" i="1"/>
  <c r="H1554" i="1"/>
  <c r="G1554" i="1"/>
  <c r="C1554" i="1"/>
  <c r="H1553" i="1"/>
  <c r="C1553" i="1"/>
  <c r="G1553" i="1" s="1"/>
  <c r="G1552" i="1"/>
  <c r="C1552" i="1"/>
  <c r="H1552" i="1" s="1"/>
  <c r="C1551" i="1"/>
  <c r="H1550" i="1"/>
  <c r="G1550" i="1"/>
  <c r="C1550" i="1"/>
  <c r="H1549" i="1"/>
  <c r="C1549" i="1"/>
  <c r="G1549" i="1" s="1"/>
  <c r="G1548" i="1"/>
  <c r="C1548" i="1"/>
  <c r="H1548" i="1" s="1"/>
  <c r="C1547" i="1"/>
  <c r="H1546" i="1"/>
  <c r="G1546" i="1"/>
  <c r="C1546" i="1"/>
  <c r="H1545" i="1"/>
  <c r="C1545" i="1"/>
  <c r="G1545" i="1" s="1"/>
  <c r="G1544" i="1"/>
  <c r="C1544" i="1"/>
  <c r="H1544" i="1" s="1"/>
  <c r="C1543" i="1"/>
  <c r="H1542" i="1"/>
  <c r="G1542" i="1"/>
  <c r="C1542" i="1"/>
  <c r="C1541" i="1"/>
  <c r="G1541" i="1" s="1"/>
  <c r="G1540" i="1"/>
  <c r="C1540" i="1"/>
  <c r="H1540" i="1" s="1"/>
  <c r="C1539" i="1"/>
  <c r="G1539" i="1" s="1"/>
  <c r="H1538" i="1"/>
  <c r="G1538" i="1"/>
  <c r="C1538" i="1"/>
  <c r="C1537" i="1"/>
  <c r="G1537" i="1" s="1"/>
  <c r="G1536" i="1"/>
  <c r="C1536" i="1"/>
  <c r="H1536" i="1" s="1"/>
  <c r="C1535" i="1"/>
  <c r="G1535" i="1" s="1"/>
  <c r="H1534" i="1"/>
  <c r="G1534" i="1"/>
  <c r="C1534" i="1"/>
  <c r="C1533" i="1"/>
  <c r="G1533" i="1" s="1"/>
  <c r="G1532" i="1"/>
  <c r="C1532" i="1"/>
  <c r="H1532" i="1" s="1"/>
  <c r="C1531" i="1"/>
  <c r="G1531" i="1" s="1"/>
  <c r="C1530" i="1"/>
  <c r="H1530" i="1" s="1"/>
  <c r="H1529" i="1"/>
  <c r="C1529" i="1"/>
  <c r="G1529" i="1" s="1"/>
  <c r="G1528" i="1"/>
  <c r="C1528" i="1"/>
  <c r="H1528" i="1" s="1"/>
  <c r="H1527" i="1"/>
  <c r="C1527" i="1"/>
  <c r="G1527" i="1" s="1"/>
  <c r="H1526" i="1"/>
  <c r="G1526" i="1"/>
  <c r="C1526" i="1"/>
  <c r="C1525" i="1"/>
  <c r="G1525" i="1" s="1"/>
  <c r="C1523" i="1"/>
  <c r="G1523" i="1" s="1"/>
  <c r="H1522" i="1"/>
  <c r="G1522" i="1"/>
  <c r="C1522" i="1"/>
  <c r="C1521" i="1"/>
  <c r="G1521" i="1" s="1"/>
  <c r="G1520" i="1"/>
  <c r="C1520" i="1"/>
  <c r="H1520" i="1" s="1"/>
  <c r="C1519" i="1"/>
  <c r="G1519" i="1" s="1"/>
  <c r="G1516" i="1"/>
  <c r="C1516" i="1"/>
  <c r="H1516" i="1" s="1"/>
  <c r="C1515" i="1"/>
  <c r="G1515" i="1" s="1"/>
  <c r="H1514" i="1"/>
  <c r="G1514" i="1"/>
  <c r="C1514" i="1"/>
  <c r="C1513" i="1"/>
  <c r="G1513" i="1" s="1"/>
  <c r="G1512" i="1"/>
  <c r="C1512" i="1"/>
  <c r="H1512" i="1" s="1"/>
  <c r="C1511" i="1"/>
  <c r="G1511" i="1" s="1"/>
  <c r="C1510" i="1"/>
  <c r="H1510" i="1" s="1"/>
  <c r="C1509" i="1"/>
  <c r="G1509" i="1" s="1"/>
  <c r="G1508" i="1"/>
  <c r="C1508" i="1"/>
  <c r="H1508" i="1" s="1"/>
  <c r="C1507" i="1"/>
  <c r="G1507" i="1" s="1"/>
  <c r="H1506" i="1"/>
  <c r="G1506" i="1"/>
  <c r="C1506" i="1"/>
  <c r="H1505" i="1"/>
  <c r="C1505" i="1"/>
  <c r="G1505" i="1" s="1"/>
  <c r="C1504" i="1"/>
  <c r="H1504" i="1" s="1"/>
  <c r="H1503" i="1"/>
  <c r="C1503" i="1"/>
  <c r="G1503" i="1" s="1"/>
  <c r="C1502" i="1"/>
  <c r="H1502" i="1" s="1"/>
  <c r="C1501" i="1"/>
  <c r="G1501" i="1" s="1"/>
  <c r="C1500" i="1"/>
  <c r="H1500" i="1" s="1"/>
  <c r="C1499" i="1"/>
  <c r="G1499" i="1" s="1"/>
  <c r="H1498" i="1"/>
  <c r="G1498" i="1"/>
  <c r="C1498" i="1"/>
  <c r="C1497" i="1"/>
  <c r="G1497" i="1" s="1"/>
  <c r="G1496" i="1"/>
  <c r="C1496" i="1"/>
  <c r="H1496" i="1" s="1"/>
  <c r="C1495" i="1"/>
  <c r="G1495" i="1" s="1"/>
  <c r="H1494" i="1"/>
  <c r="G1494" i="1"/>
  <c r="C1494" i="1"/>
  <c r="C1493" i="1"/>
  <c r="G1493" i="1" s="1"/>
  <c r="C1492" i="1"/>
  <c r="H1492" i="1" s="1"/>
  <c r="C1491" i="1"/>
  <c r="G1491" i="1" s="1"/>
  <c r="H1490" i="1"/>
  <c r="G1490" i="1"/>
  <c r="C1490" i="1"/>
  <c r="C1489" i="1"/>
  <c r="G1489" i="1" s="1"/>
  <c r="G1488" i="1"/>
  <c r="C1488" i="1"/>
  <c r="H1488" i="1" s="1"/>
  <c r="H1487" i="1"/>
  <c r="C1487" i="1"/>
  <c r="G1487" i="1" s="1"/>
  <c r="H1486" i="1"/>
  <c r="C1486" i="1"/>
  <c r="G1486" i="1" s="1"/>
  <c r="C1485" i="1"/>
  <c r="G1485" i="1" s="1"/>
  <c r="C1484" i="1"/>
  <c r="H1484" i="1" s="1"/>
  <c r="C1483" i="1"/>
  <c r="G1483" i="1" s="1"/>
  <c r="H1482" i="1"/>
  <c r="G1482" i="1"/>
  <c r="C1482" i="1"/>
  <c r="C1480" i="1"/>
  <c r="G1480" i="1" s="1"/>
  <c r="J1479" i="1"/>
  <c r="H1479" i="1"/>
  <c r="D1479" i="1"/>
  <c r="G1479" i="1" s="1"/>
  <c r="I1479" i="1" s="1"/>
  <c r="C1479" i="1"/>
  <c r="D1478" i="1"/>
  <c r="C1478" i="1"/>
  <c r="G1478" i="1" s="1"/>
  <c r="D1477" i="1"/>
  <c r="H1477" i="1" s="1"/>
  <c r="C1477" i="1"/>
  <c r="H1476" i="1"/>
  <c r="I1476" i="1" s="1"/>
  <c r="D1476" i="1"/>
  <c r="C1476" i="1"/>
  <c r="G1476" i="1" s="1"/>
  <c r="D1475" i="1"/>
  <c r="H1475" i="1" s="1"/>
  <c r="C1475" i="1"/>
  <c r="J1474" i="1"/>
  <c r="H1474" i="1"/>
  <c r="G1474" i="1"/>
  <c r="I1474" i="1" s="1"/>
  <c r="D1474" i="1"/>
  <c r="C1474" i="1"/>
  <c r="D1473" i="1"/>
  <c r="C1473" i="1"/>
  <c r="G1473" i="1" s="1"/>
  <c r="J1472" i="1"/>
  <c r="D1472" i="1"/>
  <c r="G1472" i="1" s="1"/>
  <c r="C1472" i="1"/>
  <c r="D1471" i="1"/>
  <c r="H1471" i="1" s="1"/>
  <c r="C1471" i="1"/>
  <c r="D1470" i="1"/>
  <c r="H1470" i="1" s="1"/>
  <c r="C1470" i="1"/>
  <c r="D1469" i="1"/>
  <c r="H1469" i="1" s="1"/>
  <c r="C1469" i="1"/>
  <c r="H1468" i="1"/>
  <c r="D1468" i="1"/>
  <c r="C1468" i="1"/>
  <c r="J1468" i="1" s="1"/>
  <c r="D1467" i="1"/>
  <c r="H1467" i="1" s="1"/>
  <c r="C1467" i="1"/>
  <c r="H1466" i="1"/>
  <c r="D1466" i="1"/>
  <c r="C1466" i="1"/>
  <c r="J1466" i="1" s="1"/>
  <c r="D1465" i="1"/>
  <c r="H1465" i="1" s="1"/>
  <c r="C1465" i="1"/>
  <c r="H1464" i="1"/>
  <c r="D1464" i="1"/>
  <c r="C1464" i="1"/>
  <c r="J1464" i="1" s="1"/>
  <c r="D1463" i="1"/>
  <c r="H1463" i="1" s="1"/>
  <c r="C1463" i="1"/>
  <c r="H1462" i="1"/>
  <c r="D1462" i="1"/>
  <c r="C1462" i="1"/>
  <c r="J1462" i="1" s="1"/>
  <c r="H1461" i="1"/>
  <c r="D1461" i="1"/>
  <c r="C1461" i="1"/>
  <c r="G1461" i="1" s="1"/>
  <c r="D1460" i="1"/>
  <c r="H1460" i="1" s="1"/>
  <c r="C1460" i="1"/>
  <c r="H1459" i="1"/>
  <c r="D1459" i="1"/>
  <c r="C1459" i="1"/>
  <c r="J1459" i="1" s="1"/>
  <c r="D1458" i="1"/>
  <c r="H1458" i="1" s="1"/>
  <c r="C1458" i="1"/>
  <c r="H1457" i="1"/>
  <c r="D1457" i="1"/>
  <c r="C1457" i="1"/>
  <c r="J1457" i="1" s="1"/>
  <c r="D1456" i="1"/>
  <c r="C1456" i="1"/>
  <c r="H1455" i="1"/>
  <c r="D1455" i="1"/>
  <c r="C1455" i="1"/>
  <c r="J1455" i="1" s="1"/>
  <c r="D1454" i="1"/>
  <c r="C1454" i="1"/>
  <c r="G1454" i="1" s="1"/>
  <c r="D1453" i="1"/>
  <c r="D1452" i="1"/>
  <c r="H1452" i="1" s="1"/>
  <c r="C1452" i="1"/>
  <c r="H1451" i="1"/>
  <c r="D1451" i="1"/>
  <c r="C1451" i="1"/>
  <c r="J1451" i="1" s="1"/>
  <c r="D1450" i="1"/>
  <c r="H1450" i="1" s="1"/>
  <c r="C1450" i="1"/>
  <c r="H1449" i="1"/>
  <c r="D1449" i="1"/>
  <c r="C1449" i="1"/>
  <c r="J1449" i="1" s="1"/>
  <c r="D1448" i="1"/>
  <c r="H1448" i="1" s="1"/>
  <c r="C1448" i="1"/>
  <c r="H1447" i="1"/>
  <c r="D1447" i="1"/>
  <c r="C1447" i="1"/>
  <c r="J1447" i="1" s="1"/>
  <c r="D1446" i="1"/>
  <c r="H1446" i="1" s="1"/>
  <c r="C1446" i="1"/>
  <c r="H1445" i="1"/>
  <c r="G1445" i="1"/>
  <c r="D1445" i="1"/>
  <c r="C1445" i="1"/>
  <c r="J1445" i="1" s="1"/>
  <c r="D1444" i="1"/>
  <c r="C1444" i="1"/>
  <c r="G1444" i="1" s="1"/>
  <c r="H1443" i="1"/>
  <c r="G1443" i="1"/>
  <c r="I1443" i="1" s="1"/>
  <c r="D1443" i="1"/>
  <c r="C1443" i="1"/>
  <c r="J1443" i="1" s="1"/>
  <c r="D1442" i="1"/>
  <c r="C1442" i="1"/>
  <c r="G1442" i="1" s="1"/>
  <c r="H1441" i="1"/>
  <c r="G1441" i="1"/>
  <c r="I1441" i="1" s="1"/>
  <c r="D1441" i="1"/>
  <c r="C1441" i="1"/>
  <c r="J1441" i="1" s="1"/>
  <c r="D1440" i="1"/>
  <c r="C1440" i="1"/>
  <c r="G1440" i="1" s="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D1420" i="1"/>
  <c r="H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G1411" i="1"/>
  <c r="D1411" i="1"/>
  <c r="H1411" i="1" s="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D1278" i="1"/>
  <c r="G1278" i="1" s="1"/>
  <c r="C1278" i="1"/>
  <c r="H1277" i="1"/>
  <c r="G1277" i="1"/>
  <c r="D1277" i="1"/>
  <c r="C1277" i="1"/>
  <c r="H1276" i="1"/>
  <c r="G1276" i="1"/>
  <c r="D1276" i="1"/>
  <c r="C1276" i="1"/>
  <c r="D1275" i="1"/>
  <c r="C1275" i="1"/>
  <c r="H1275" i="1" s="1"/>
  <c r="D1274" i="1"/>
  <c r="C1274" i="1"/>
  <c r="H1274" i="1" s="1"/>
  <c r="H1273" i="1"/>
  <c r="G1273" i="1"/>
  <c r="D1273" i="1"/>
  <c r="C1273" i="1"/>
  <c r="H1272" i="1"/>
  <c r="G1272" i="1"/>
  <c r="D1272" i="1"/>
  <c r="C1272" i="1"/>
  <c r="D1271" i="1"/>
  <c r="C1271" i="1"/>
  <c r="H1271" i="1" s="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H1264" i="1"/>
  <c r="G1264"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H1246" i="1"/>
  <c r="G1246" i="1"/>
  <c r="D1246" i="1"/>
  <c r="C1246" i="1"/>
  <c r="D1245" i="1"/>
  <c r="C1245" i="1"/>
  <c r="H1245" i="1" s="1"/>
  <c r="D1244" i="1"/>
  <c r="H1244" i="1" s="1"/>
  <c r="C1244" i="1"/>
  <c r="D1243" i="1"/>
  <c r="H1243" i="1" s="1"/>
  <c r="C1243" i="1"/>
  <c r="D1242" i="1"/>
  <c r="H1242" i="1" s="1"/>
  <c r="C1242" i="1"/>
  <c r="D1241" i="1"/>
  <c r="G1241" i="1" s="1"/>
  <c r="C1241" i="1"/>
  <c r="D1240" i="1"/>
  <c r="G1240" i="1" s="1"/>
  <c r="C1240" i="1"/>
  <c r="D1239" i="1"/>
  <c r="H1239" i="1" s="1"/>
  <c r="C1239" i="1"/>
  <c r="D1238" i="1"/>
  <c r="H1238" i="1" s="1"/>
  <c r="C1238" i="1"/>
  <c r="D1237" i="1"/>
  <c r="C1237" i="1"/>
  <c r="D1236" i="1"/>
  <c r="C1236" i="1"/>
  <c r="C1235" i="1"/>
  <c r="H1234" i="1"/>
  <c r="G1234" i="1"/>
  <c r="D1234" i="1"/>
  <c r="C1234" i="1"/>
  <c r="D1233" i="1"/>
  <c r="C1233" i="1"/>
  <c r="G1233" i="1" s="1"/>
  <c r="D1232" i="1"/>
  <c r="C1232" i="1"/>
  <c r="H1231" i="1"/>
  <c r="G1231" i="1"/>
  <c r="D1231" i="1"/>
  <c r="C1231" i="1"/>
  <c r="H1230" i="1"/>
  <c r="G1230" i="1"/>
  <c r="D1230" i="1"/>
  <c r="C1230" i="1"/>
  <c r="D1229" i="1"/>
  <c r="C1229" i="1"/>
  <c r="H1229" i="1" s="1"/>
  <c r="H1228" i="1"/>
  <c r="G1228" i="1"/>
  <c r="D1228" i="1"/>
  <c r="C1228" i="1"/>
  <c r="C1227" i="1"/>
  <c r="H1226" i="1"/>
  <c r="G1226" i="1"/>
  <c r="D1226" i="1"/>
  <c r="C1226" i="1"/>
  <c r="H1225" i="1"/>
  <c r="G1225" i="1"/>
  <c r="D1225" i="1"/>
  <c r="C1225" i="1"/>
  <c r="H1224" i="1"/>
  <c r="D1224" i="1"/>
  <c r="G1224" i="1" s="1"/>
  <c r="C1224" i="1"/>
  <c r="C1223" i="1"/>
  <c r="H1221" i="1"/>
  <c r="G1221" i="1"/>
  <c r="D1221" i="1"/>
  <c r="C1221" i="1"/>
  <c r="H1220" i="1"/>
  <c r="G1220" i="1"/>
  <c r="D1220" i="1"/>
  <c r="C1220" i="1"/>
  <c r="H1219" i="1"/>
  <c r="G1219" i="1"/>
  <c r="D1219" i="1"/>
  <c r="C1219" i="1"/>
  <c r="D1218" i="1"/>
  <c r="C1218" i="1"/>
  <c r="H1218" i="1" s="1"/>
  <c r="H1217" i="1"/>
  <c r="G1217" i="1"/>
  <c r="D1217" i="1"/>
  <c r="C1217" i="1"/>
  <c r="D1216" i="1"/>
  <c r="C1216" i="1"/>
  <c r="H1216" i="1" s="1"/>
  <c r="H1213" i="1"/>
  <c r="G1213" i="1"/>
  <c r="D1213" i="1"/>
  <c r="C1213" i="1"/>
  <c r="D1212" i="1"/>
  <c r="C1212" i="1"/>
  <c r="H1212" i="1" s="1"/>
  <c r="D1211" i="1"/>
  <c r="C1211" i="1"/>
  <c r="H1211"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D1165" i="1"/>
  <c r="C1165" i="1"/>
  <c r="H1165" i="1" s="1"/>
  <c r="H1164" i="1"/>
  <c r="G1164" i="1"/>
  <c r="D1164" i="1"/>
  <c r="C1164" i="1"/>
  <c r="D1163" i="1"/>
  <c r="C1163" i="1"/>
  <c r="H1163" i="1" s="1"/>
  <c r="H1162" i="1"/>
  <c r="G1162" i="1"/>
  <c r="D1162" i="1"/>
  <c r="C1162" i="1"/>
  <c r="H1161" i="1"/>
  <c r="G1161" i="1"/>
  <c r="D1161" i="1"/>
  <c r="C1161" i="1"/>
  <c r="D1160" i="1"/>
  <c r="C1160" i="1"/>
  <c r="H1160" i="1" s="1"/>
  <c r="H1159" i="1"/>
  <c r="G1159" i="1"/>
  <c r="D1159" i="1"/>
  <c r="C1159" i="1"/>
  <c r="H1158" i="1"/>
  <c r="G1158" i="1"/>
  <c r="D1158" i="1"/>
  <c r="C1158" i="1"/>
  <c r="D1157" i="1"/>
  <c r="G1157" i="1" s="1"/>
  <c r="C1157" i="1"/>
  <c r="H1157" i="1" s="1"/>
  <c r="D1156" i="1"/>
  <c r="C1156" i="1"/>
  <c r="H1156" i="1" s="1"/>
  <c r="D1155" i="1"/>
  <c r="C1155" i="1"/>
  <c r="H1155" i="1" s="1"/>
  <c r="D1154" i="1"/>
  <c r="C1154" i="1"/>
  <c r="H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D1144" i="1"/>
  <c r="C1144" i="1"/>
  <c r="H1143" i="1"/>
  <c r="G1143" i="1"/>
  <c r="D1143" i="1"/>
  <c r="C1143" i="1"/>
  <c r="H1142" i="1"/>
  <c r="G1142" i="1"/>
  <c r="D1142" i="1"/>
  <c r="C1142" i="1"/>
  <c r="D1141" i="1"/>
  <c r="C1141" i="1"/>
  <c r="H1141" i="1" s="1"/>
  <c r="D1140" i="1"/>
  <c r="C1140" i="1"/>
  <c r="H1140" i="1" s="1"/>
  <c r="H1139" i="1"/>
  <c r="G1139" i="1"/>
  <c r="D1139" i="1"/>
  <c r="C1139" i="1"/>
  <c r="D1138" i="1"/>
  <c r="C1138" i="1"/>
  <c r="H1138" i="1" s="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3" i="1"/>
  <c r="G1063" i="1"/>
  <c r="D1063" i="1"/>
  <c r="C1063" i="1"/>
  <c r="D1062" i="1"/>
  <c r="C1062" i="1"/>
  <c r="G1062" i="1" s="1"/>
  <c r="D1061" i="1"/>
  <c r="C1061" i="1"/>
  <c r="H1061" i="1" s="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H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D1036" i="1"/>
  <c r="C1036" i="1"/>
  <c r="H1035" i="1"/>
  <c r="G1035" i="1"/>
  <c r="D1035" i="1"/>
  <c r="C1035" i="1"/>
  <c r="D1034" i="1"/>
  <c r="C1034" i="1"/>
  <c r="D1033" i="1"/>
  <c r="C1033" i="1"/>
  <c r="G1033" i="1" s="1"/>
  <c r="D1032" i="1"/>
  <c r="C1032" i="1"/>
  <c r="H1031" i="1"/>
  <c r="G1031" i="1"/>
  <c r="D1031" i="1"/>
  <c r="C1031" i="1"/>
  <c r="D1030" i="1"/>
  <c r="C1030" i="1"/>
  <c r="H1029" i="1"/>
  <c r="G1029" i="1"/>
  <c r="D1029" i="1"/>
  <c r="C1029" i="1"/>
  <c r="D1028" i="1"/>
  <c r="C1028" i="1"/>
  <c r="G1028" i="1" s="1"/>
  <c r="H1027" i="1"/>
  <c r="G1027" i="1"/>
  <c r="D1027" i="1"/>
  <c r="C1027" i="1"/>
  <c r="H1026" i="1"/>
  <c r="G1026" i="1"/>
  <c r="D1026" i="1"/>
  <c r="C1026"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D1015" i="1"/>
  <c r="C1015" i="1"/>
  <c r="G1015" i="1" s="1"/>
  <c r="D1014" i="1"/>
  <c r="C1014" i="1"/>
  <c r="H1014" i="1" s="1"/>
  <c r="D1013" i="1"/>
  <c r="C1013" i="1"/>
  <c r="H1013" i="1" s="1"/>
  <c r="D1012" i="1"/>
  <c r="H1012" i="1" s="1"/>
  <c r="C1012" i="1"/>
  <c r="H1011" i="1"/>
  <c r="G1011" i="1"/>
  <c r="D1011" i="1"/>
  <c r="C1011" i="1"/>
  <c r="H1010" i="1"/>
  <c r="G1010" i="1"/>
  <c r="D1010" i="1"/>
  <c r="C1010" i="1"/>
  <c r="H1009" i="1"/>
  <c r="G1009" i="1"/>
  <c r="D1009" i="1"/>
  <c r="C1009" i="1"/>
  <c r="D1008" i="1"/>
  <c r="C1008" i="1"/>
  <c r="H1008" i="1" s="1"/>
  <c r="D1007" i="1"/>
  <c r="C1007" i="1"/>
  <c r="D1006" i="1"/>
  <c r="C1006" i="1"/>
  <c r="H1005" i="1"/>
  <c r="G1005" i="1"/>
  <c r="D1005" i="1"/>
  <c r="C1005" i="1"/>
  <c r="D1004" i="1"/>
  <c r="C1004" i="1"/>
  <c r="H1004" i="1" s="1"/>
  <c r="D1003" i="1"/>
  <c r="C1003" i="1"/>
  <c r="H1003" i="1" s="1"/>
  <c r="D1002" i="1"/>
  <c r="C1002" i="1"/>
  <c r="H1002" i="1" s="1"/>
  <c r="H1001" i="1"/>
  <c r="G1001" i="1"/>
  <c r="D1001" i="1"/>
  <c r="C1001" i="1"/>
  <c r="D1000" i="1"/>
  <c r="C1000" i="1"/>
  <c r="H1000" i="1" s="1"/>
  <c r="D999" i="1"/>
  <c r="C999" i="1"/>
  <c r="H999" i="1" s="1"/>
  <c r="D998" i="1"/>
  <c r="C998" i="1"/>
  <c r="H998" i="1" s="1"/>
  <c r="D997" i="1"/>
  <c r="C997" i="1"/>
  <c r="D996" i="1"/>
  <c r="C996" i="1"/>
  <c r="H996" i="1" s="1"/>
  <c r="D995" i="1"/>
  <c r="C995" i="1"/>
  <c r="G995" i="1" s="1"/>
  <c r="H994" i="1"/>
  <c r="G994" i="1"/>
  <c r="D994" i="1"/>
  <c r="C994" i="1"/>
  <c r="D993" i="1"/>
  <c r="C993" i="1"/>
  <c r="H993" i="1" s="1"/>
  <c r="H992" i="1"/>
  <c r="G992" i="1"/>
  <c r="D992" i="1"/>
  <c r="C992" i="1"/>
  <c r="D991" i="1"/>
  <c r="C991" i="1"/>
  <c r="H991" i="1" s="1"/>
  <c r="D989" i="1"/>
  <c r="C989" i="1"/>
  <c r="H989" i="1" s="1"/>
  <c r="D988" i="1"/>
  <c r="C988" i="1"/>
  <c r="H987" i="1"/>
  <c r="G987"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G647" i="1"/>
  <c r="D647" i="1"/>
  <c r="H647" i="1" s="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C638" i="1"/>
  <c r="C637"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D413" i="1"/>
  <c r="G413" i="1" s="1"/>
  <c r="C413" i="1"/>
  <c r="C412" i="1"/>
  <c r="D411" i="1"/>
  <c r="G411" i="1" s="1"/>
  <c r="C411" i="1"/>
  <c r="H406" i="1"/>
  <c r="G406" i="1"/>
  <c r="D406" i="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D374" i="1"/>
  <c r="G374" i="1" s="1"/>
  <c r="C374" i="1"/>
  <c r="H373" i="1"/>
  <c r="D373" i="1"/>
  <c r="G373" i="1" s="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D366" i="1"/>
  <c r="G366" i="1" s="1"/>
  <c r="C366" i="1"/>
  <c r="H365"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H291" i="1"/>
  <c r="D291" i="1"/>
  <c r="G291" i="1" s="1"/>
  <c r="C291" i="1"/>
  <c r="H290" i="1"/>
  <c r="D290" i="1"/>
  <c r="G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D189" i="1"/>
  <c r="H189" i="1" s="1"/>
  <c r="C189" i="1"/>
  <c r="H188" i="1"/>
  <c r="D188" i="1"/>
  <c r="G188" i="1" s="1"/>
  <c r="C188" i="1"/>
  <c r="H187" i="1"/>
  <c r="D187" i="1"/>
  <c r="G187" i="1" s="1"/>
  <c r="C187" i="1"/>
  <c r="H186" i="1"/>
  <c r="D186" i="1"/>
  <c r="G186" i="1" s="1"/>
  <c r="C186" i="1"/>
  <c r="D185" i="1"/>
  <c r="H185" i="1" s="1"/>
  <c r="C185" i="1"/>
  <c r="C184" i="1"/>
  <c r="H183" i="1"/>
  <c r="G183" i="1"/>
  <c r="D183" i="1"/>
  <c r="C183" i="1"/>
  <c r="H182" i="1"/>
  <c r="D182" i="1"/>
  <c r="G182" i="1" s="1"/>
  <c r="C182" i="1"/>
  <c r="H181" i="1"/>
  <c r="D181" i="1"/>
  <c r="G181" i="1" s="1"/>
  <c r="C181" i="1"/>
  <c r="H180" i="1"/>
  <c r="D180" i="1"/>
  <c r="G180" i="1" s="1"/>
  <c r="C180" i="1"/>
  <c r="H179" i="1"/>
  <c r="D179" i="1"/>
  <c r="G179" i="1" s="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H165" i="1" s="1"/>
  <c r="C165" i="1"/>
  <c r="H164" i="1"/>
  <c r="D164" i="1"/>
  <c r="G164" i="1" s="1"/>
  <c r="C164" i="1"/>
  <c r="H163" i="1"/>
  <c r="D163" i="1"/>
  <c r="G163" i="1" s="1"/>
  <c r="C163" i="1"/>
  <c r="H162" i="1"/>
  <c r="G162" i="1"/>
  <c r="D162" i="1"/>
  <c r="C162" i="1"/>
  <c r="H161" i="1"/>
  <c r="D161" i="1"/>
  <c r="G161" i="1" s="1"/>
  <c r="C161" i="1"/>
  <c r="D160" i="1"/>
  <c r="G160" i="1" s="1"/>
  <c r="C160" i="1"/>
  <c r="C159" i="1"/>
  <c r="H158" i="1"/>
  <c r="G158" i="1"/>
  <c r="D158" i="1"/>
  <c r="C158" i="1"/>
  <c r="D157" i="1"/>
  <c r="G157" i="1" s="1"/>
  <c r="C157" i="1"/>
  <c r="H156" i="1"/>
  <c r="G156" i="1"/>
  <c r="D156" i="1"/>
  <c r="C156" i="1"/>
  <c r="D155" i="1"/>
  <c r="G155" i="1" s="1"/>
  <c r="C155" i="1"/>
  <c r="H154" i="1"/>
  <c r="G154" i="1"/>
  <c r="D154" i="1"/>
  <c r="C154" i="1"/>
  <c r="H153" i="1"/>
  <c r="D153" i="1"/>
  <c r="G153" i="1" s="1"/>
  <c r="C153" i="1"/>
  <c r="H152" i="1"/>
  <c r="D152" i="1"/>
  <c r="G152" i="1" s="1"/>
  <c r="C152" i="1"/>
  <c r="H151" i="1"/>
  <c r="G151" i="1"/>
  <c r="D151" i="1"/>
  <c r="C151" i="1"/>
  <c r="H150" i="1"/>
  <c r="D150" i="1"/>
  <c r="G150" i="1" s="1"/>
  <c r="C150" i="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D132" i="1"/>
  <c r="G132" i="1" s="1"/>
  <c r="C132" i="1"/>
  <c r="H131" i="1"/>
  <c r="D131" i="1"/>
  <c r="G131" i="1" s="1"/>
  <c r="C131" i="1"/>
  <c r="D130" i="1"/>
  <c r="G130" i="1" s="1"/>
  <c r="C130" i="1"/>
  <c r="C129" i="1"/>
  <c r="H128" i="1"/>
  <c r="G128" i="1"/>
  <c r="D128" i="1"/>
  <c r="C128" i="1"/>
  <c r="H127" i="1"/>
  <c r="G127" i="1"/>
  <c r="D127" i="1"/>
  <c r="C127" i="1"/>
  <c r="H126" i="1"/>
  <c r="D126" i="1"/>
  <c r="G126" i="1" s="1"/>
  <c r="C126" i="1"/>
  <c r="H125" i="1"/>
  <c r="D125" i="1"/>
  <c r="G125" i="1" s="1"/>
  <c r="C125" i="1"/>
  <c r="D124" i="1"/>
  <c r="G124" i="1" s="1"/>
  <c r="C124" i="1"/>
  <c r="H123" i="1"/>
  <c r="D123" i="1"/>
  <c r="G123" i="1" s="1"/>
  <c r="C123" i="1"/>
  <c r="H122" i="1"/>
  <c r="D122" i="1"/>
  <c r="G122" i="1" s="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H76" i="1"/>
  <c r="D76" i="1"/>
  <c r="G76" i="1" s="1"/>
  <c r="C76" i="1"/>
  <c r="H75" i="1"/>
  <c r="G75" i="1"/>
  <c r="D75" i="1"/>
  <c r="C75" i="1"/>
  <c r="H74" i="1"/>
  <c r="D74" i="1"/>
  <c r="G74" i="1" s="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H66" i="1"/>
  <c r="D66" i="1"/>
  <c r="G66" i="1" s="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115" i="6" l="1"/>
  <c r="D1409" i="1"/>
  <c r="D149" i="1"/>
  <c r="G149" i="1" s="1"/>
  <c r="H157" i="1"/>
  <c r="H155" i="1"/>
  <c r="D184" i="1"/>
  <c r="H184" i="1" s="1"/>
  <c r="E301" i="9"/>
  <c r="B301" i="9" s="1"/>
  <c r="E294" i="9"/>
  <c r="B294" i="9" s="1"/>
  <c r="E300" i="9"/>
  <c r="B300" i="9" s="1"/>
  <c r="H1006" i="1"/>
  <c r="G1012" i="1"/>
  <c r="H1007" i="1"/>
  <c r="E27" i="9"/>
  <c r="B27" i="9" s="1"/>
  <c r="E32" i="9"/>
  <c r="B32" i="9" s="1"/>
  <c r="E33" i="9"/>
  <c r="B33" i="9" s="1"/>
  <c r="I27" i="3"/>
  <c r="D1408" i="1"/>
  <c r="E141" i="6"/>
  <c r="G1420" i="1"/>
  <c r="H1241" i="1"/>
  <c r="G1265" i="1"/>
  <c r="G1263" i="1"/>
  <c r="H1240" i="1"/>
  <c r="G1244" i="1"/>
  <c r="G1243" i="1"/>
  <c r="G1242" i="1"/>
  <c r="G1239" i="1"/>
  <c r="G1238" i="1"/>
  <c r="E23" i="9"/>
  <c r="B23" i="9" s="1"/>
  <c r="G289" i="1"/>
  <c r="G404" i="1"/>
  <c r="H411" i="1"/>
  <c r="H1576" i="1"/>
  <c r="G1576" i="1"/>
  <c r="H1577" i="1"/>
  <c r="G1530" i="1"/>
  <c r="D49" i="8"/>
  <c r="C1524" i="1" s="1"/>
  <c r="G1492" i="1"/>
  <c r="G1510" i="1"/>
  <c r="G1504" i="1"/>
  <c r="G1502" i="1"/>
  <c r="G1500" i="1"/>
  <c r="H1489" i="1"/>
  <c r="C1481" i="1"/>
  <c r="H1481" i="1" s="1"/>
  <c r="C1517" i="1"/>
  <c r="G1517" i="1" s="1"/>
  <c r="F215" i="9"/>
  <c r="B215" i="9" s="1"/>
  <c r="H30" i="3"/>
  <c r="C1453" i="1"/>
  <c r="H1454" i="1"/>
  <c r="D5" i="7"/>
  <c r="H1456" i="1"/>
  <c r="G1227" i="1"/>
  <c r="H1227" i="1"/>
  <c r="E245" i="5"/>
  <c r="D1222" i="1" s="1"/>
  <c r="E287" i="9"/>
  <c r="B287" i="9" s="1"/>
  <c r="E296" i="9"/>
  <c r="B296" i="9" s="1"/>
  <c r="E298" i="9"/>
  <c r="B298" i="9" s="1"/>
  <c r="E303" i="9"/>
  <c r="B303" i="9" s="1"/>
  <c r="E47" i="9"/>
  <c r="B47" i="9" s="1"/>
  <c r="E363" i="4"/>
  <c r="D358" i="1" s="1"/>
  <c r="G364" i="1"/>
  <c r="F369" i="4"/>
  <c r="G307" i="1"/>
  <c r="G308" i="1"/>
  <c r="F312" i="4"/>
  <c r="E298" i="4"/>
  <c r="D293" i="1" s="1"/>
  <c r="E644" i="4"/>
  <c r="D638" i="1" s="1"/>
  <c r="G412" i="1"/>
  <c r="E273" i="9"/>
  <c r="B273" i="9" s="1"/>
  <c r="F226" i="9"/>
  <c r="B226" i="9" s="1"/>
  <c r="F259" i="4"/>
  <c r="E68" i="9"/>
  <c r="B68" i="9" s="1"/>
  <c r="G192" i="1"/>
  <c r="H192" i="1"/>
  <c r="H206" i="1"/>
  <c r="F196" i="4"/>
  <c r="F210" i="4"/>
  <c r="G189" i="1"/>
  <c r="G184" i="1"/>
  <c r="G185" i="1"/>
  <c r="F222" i="9"/>
  <c r="B222" i="9" s="1"/>
  <c r="F221" i="9"/>
  <c r="B221" i="9" s="1"/>
  <c r="E44" i="9"/>
  <c r="B44" i="9" s="1"/>
  <c r="F220" i="9"/>
  <c r="B220" i="9" s="1"/>
  <c r="E43" i="9"/>
  <c r="B43" i="9" s="1"/>
  <c r="H173" i="1"/>
  <c r="F177" i="4"/>
  <c r="G165" i="1"/>
  <c r="E163" i="4"/>
  <c r="D159" i="1" s="1"/>
  <c r="G159" i="1" s="1"/>
  <c r="H160" i="1"/>
  <c r="F164" i="4"/>
  <c r="B218" i="9"/>
  <c r="E40" i="9"/>
  <c r="B40" i="9" s="1"/>
  <c r="E152" i="4"/>
  <c r="D148" i="1" s="1"/>
  <c r="H149" i="1"/>
  <c r="H130" i="1"/>
  <c r="H124" i="1"/>
  <c r="F128" i="4"/>
  <c r="H121" i="1"/>
  <c r="H120" i="1"/>
  <c r="F124" i="4"/>
  <c r="F112" i="4"/>
  <c r="F217" i="9"/>
  <c r="B217" i="9" s="1"/>
  <c r="E82" i="4"/>
  <c r="D78" i="1" s="1"/>
  <c r="F83" i="4"/>
  <c r="E31" i="9"/>
  <c r="B31" i="9" s="1"/>
  <c r="F68" i="4"/>
  <c r="E30" i="9"/>
  <c r="B30" i="9" s="1"/>
  <c r="G1275" i="1"/>
  <c r="G1274" i="1"/>
  <c r="G1271" i="1"/>
  <c r="G1247" i="1"/>
  <c r="G1245" i="1"/>
  <c r="G1235" i="1"/>
  <c r="G1237" i="1"/>
  <c r="G1236" i="1"/>
  <c r="H1235" i="1"/>
  <c r="H1236" i="1"/>
  <c r="H1237" i="1"/>
  <c r="H1233" i="1"/>
  <c r="G1232" i="1"/>
  <c r="H1232" i="1"/>
  <c r="F250" i="5"/>
  <c r="E283" i="9"/>
  <c r="B283" i="9" s="1"/>
  <c r="G1229" i="1"/>
  <c r="D1223" i="1"/>
  <c r="E282" i="9"/>
  <c r="B282" i="9" s="1"/>
  <c r="F246" i="5"/>
  <c r="D245" i="5"/>
  <c r="C1222" i="1" s="1"/>
  <c r="G1216" i="1"/>
  <c r="G1218" i="1"/>
  <c r="E237" i="5"/>
  <c r="D1215" i="1"/>
  <c r="F239" i="5"/>
  <c r="D238" i="5"/>
  <c r="G1211" i="1"/>
  <c r="G1212" i="1"/>
  <c r="G1166" i="1"/>
  <c r="E293" i="9"/>
  <c r="B293" i="9" s="1"/>
  <c r="G1165" i="1"/>
  <c r="G1163" i="1"/>
  <c r="H1154" i="1"/>
  <c r="G1160" i="1"/>
  <c r="G1156" i="1"/>
  <c r="G1154" i="1"/>
  <c r="G1155" i="1"/>
  <c r="G1151" i="1"/>
  <c r="G1144" i="1"/>
  <c r="G1141" i="1"/>
  <c r="G1140" i="1"/>
  <c r="E288" i="9"/>
  <c r="B288" i="9" s="1"/>
  <c r="G1138" i="1"/>
  <c r="G1137" i="1"/>
  <c r="D146" i="5"/>
  <c r="C1124" i="1" s="1"/>
  <c r="G1064" i="1"/>
  <c r="E286" i="9"/>
  <c r="B286" i="9" s="1"/>
  <c r="H1064" i="1"/>
  <c r="F78" i="5"/>
  <c r="H1062" i="1"/>
  <c r="G1056" i="1"/>
  <c r="G1061" i="1"/>
  <c r="G1054" i="1"/>
  <c r="G1052" i="1"/>
  <c r="F70" i="5"/>
  <c r="G1048" i="1"/>
  <c r="G1050" i="1"/>
  <c r="G1036" i="1"/>
  <c r="G1034" i="1"/>
  <c r="F56" i="5"/>
  <c r="H1034" i="1"/>
  <c r="H1036" i="1"/>
  <c r="H1033" i="1"/>
  <c r="G1030" i="1"/>
  <c r="G1032" i="1"/>
  <c r="H1030" i="1"/>
  <c r="H1032" i="1"/>
  <c r="H1028" i="1"/>
  <c r="G1023" i="1"/>
  <c r="G1025" i="1"/>
  <c r="H1023" i="1"/>
  <c r="H1025" i="1"/>
  <c r="G1018" i="1"/>
  <c r="H1018" i="1"/>
  <c r="H1015" i="1"/>
  <c r="F35" i="5"/>
  <c r="G1013" i="1"/>
  <c r="G1014" i="1"/>
  <c r="G1007" i="1"/>
  <c r="G1008" i="1"/>
  <c r="G1006" i="1"/>
  <c r="G1004" i="1"/>
  <c r="G1003" i="1"/>
  <c r="G1002" i="1"/>
  <c r="G1000" i="1"/>
  <c r="G999" i="1"/>
  <c r="E12" i="5"/>
  <c r="D990" i="1" s="1"/>
  <c r="H997" i="1"/>
  <c r="F19" i="5"/>
  <c r="G997" i="1"/>
  <c r="G998" i="1"/>
  <c r="G996" i="1"/>
  <c r="H995" i="1"/>
  <c r="F13" i="5"/>
  <c r="D12" i="5"/>
  <c r="D7" i="5" s="1"/>
  <c r="G991" i="1"/>
  <c r="G993" i="1"/>
  <c r="G989" i="1"/>
  <c r="H988" i="1"/>
  <c r="H986" i="1"/>
  <c r="G986" i="1"/>
  <c r="G988" i="1"/>
  <c r="I1444" i="1"/>
  <c r="H1440" i="1"/>
  <c r="I1440" i="1" s="1"/>
  <c r="H1442" i="1"/>
  <c r="I1442" i="1" s="1"/>
  <c r="H1444" i="1"/>
  <c r="G1447" i="1"/>
  <c r="I1447" i="1" s="1"/>
  <c r="G1449" i="1"/>
  <c r="I1449" i="1" s="1"/>
  <c r="G1451" i="1"/>
  <c r="I1451" i="1" s="1"/>
  <c r="G1455" i="1"/>
  <c r="I1455" i="1" s="1"/>
  <c r="G1457" i="1"/>
  <c r="I1457" i="1" s="1"/>
  <c r="G1459" i="1"/>
  <c r="I1459" i="1" s="1"/>
  <c r="G1462" i="1"/>
  <c r="I1462" i="1" s="1"/>
  <c r="G1464" i="1"/>
  <c r="I1464" i="1" s="1"/>
  <c r="G1466" i="1"/>
  <c r="I1466" i="1" s="1"/>
  <c r="G1468" i="1"/>
  <c r="I1468" i="1" s="1"/>
  <c r="G1471" i="1"/>
  <c r="I1471" i="1" s="1"/>
  <c r="J1471" i="1"/>
  <c r="H1472" i="1"/>
  <c r="I1472" i="1" s="1"/>
  <c r="H1473" i="1"/>
  <c r="I1473" i="1" s="1"/>
  <c r="G1475" i="1"/>
  <c r="J1477" i="1"/>
  <c r="H1483" i="1"/>
  <c r="H1485" i="1"/>
  <c r="H1499" i="1"/>
  <c r="H1501" i="1"/>
  <c r="H1515" i="1"/>
  <c r="H1517" i="1"/>
  <c r="H1523" i="1"/>
  <c r="H1525" i="1"/>
  <c r="H1539" i="1"/>
  <c r="H1541" i="1"/>
  <c r="H1543" i="1"/>
  <c r="G1543" i="1"/>
  <c r="H1547" i="1"/>
  <c r="G1547" i="1"/>
  <c r="H1551" i="1"/>
  <c r="G1551" i="1"/>
  <c r="H1555" i="1"/>
  <c r="G1555" i="1"/>
  <c r="H1559" i="1"/>
  <c r="G1559" i="1"/>
  <c r="H1563" i="1"/>
  <c r="G1563" i="1"/>
  <c r="H1567" i="1"/>
  <c r="G1567" i="1"/>
  <c r="H1571" i="1"/>
  <c r="G1571" i="1"/>
  <c r="H1575" i="1"/>
  <c r="G1575" i="1"/>
  <c r="H1579" i="1"/>
  <c r="G1579" i="1"/>
  <c r="H21" i="9"/>
  <c r="G21" i="9"/>
  <c r="J1446" i="1"/>
  <c r="J1448" i="1"/>
  <c r="J1450" i="1"/>
  <c r="J1452" i="1"/>
  <c r="J1456" i="1"/>
  <c r="J1458" i="1"/>
  <c r="J1460" i="1"/>
  <c r="J1463" i="1"/>
  <c r="J1465" i="1"/>
  <c r="J1467" i="1"/>
  <c r="J1478" i="1"/>
  <c r="E350" i="4"/>
  <c r="E528" i="4"/>
  <c r="J1440" i="1"/>
  <c r="J1442" i="1"/>
  <c r="J1444"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69" i="1"/>
  <c r="G1470" i="1"/>
  <c r="J1473" i="1"/>
  <c r="G1477" i="1"/>
  <c r="I1477" i="1" s="1"/>
  <c r="G1484" i="1"/>
  <c r="H1491" i="1"/>
  <c r="H1493" i="1"/>
  <c r="H1507" i="1"/>
  <c r="H1509" i="1"/>
  <c r="H1531" i="1"/>
  <c r="H1533" i="1"/>
  <c r="F299" i="4"/>
  <c r="F351" i="4"/>
  <c r="E635" i="4"/>
  <c r="D629" i="1" s="1"/>
  <c r="J1476" i="1"/>
  <c r="H1478" i="1"/>
  <c r="I1478" i="1" s="1"/>
  <c r="H1480" i="1"/>
  <c r="H1495" i="1"/>
  <c r="H1497" i="1"/>
  <c r="H1511" i="1"/>
  <c r="H1513" i="1"/>
  <c r="H1519" i="1"/>
  <c r="H1521" i="1"/>
  <c r="H1535" i="1"/>
  <c r="H1537" i="1"/>
  <c r="D6" i="4"/>
  <c r="D50" i="4"/>
  <c r="D82" i="4"/>
  <c r="D106" i="4"/>
  <c r="D224" i="4"/>
  <c r="D252" i="4"/>
  <c r="D311" i="4"/>
  <c r="D298" i="4" s="1"/>
  <c r="D363" i="4"/>
  <c r="F417" i="4"/>
  <c r="D472" i="4"/>
  <c r="D484" i="4"/>
  <c r="D625" i="4"/>
  <c r="F8" i="5"/>
  <c r="H308" i="9"/>
  <c r="E176" i="5"/>
  <c r="F416" i="4"/>
  <c r="D459" i="4"/>
  <c r="D420" i="4" s="1"/>
  <c r="D529" i="4"/>
  <c r="F5" i="6"/>
  <c r="K1451" i="9"/>
  <c r="E133" i="4"/>
  <c r="E6" i="4" s="1"/>
  <c r="E263" i="4"/>
  <c r="D567" i="4"/>
  <c r="D593" i="4"/>
  <c r="E5" i="7"/>
  <c r="D43" i="8"/>
  <c r="G314" i="9" s="1"/>
  <c r="E314" i="9" s="1"/>
  <c r="B314" i="9" s="1"/>
  <c r="E643" i="4"/>
  <c r="D637" i="1" s="1"/>
  <c r="G308" i="9"/>
  <c r="F177" i="5"/>
  <c r="D176" i="5"/>
  <c r="F245" i="5"/>
  <c r="G316" i="9"/>
  <c r="E316" i="9" s="1"/>
  <c r="E143" i="9"/>
  <c r="B143" i="9" s="1"/>
  <c r="F45" i="5"/>
  <c r="D69" i="5"/>
  <c r="E146" i="5"/>
  <c r="D1124" i="1" s="1"/>
  <c r="E291" i="9"/>
  <c r="B291" i="9" s="1"/>
  <c r="F180" i="5"/>
  <c r="F190" i="5"/>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4" i="9"/>
  <c r="E184" i="9" s="1"/>
  <c r="B184" i="9" s="1"/>
  <c r="G182" i="9"/>
  <c r="E182" i="9" s="1"/>
  <c r="B182" i="9" s="1"/>
  <c r="G165" i="9"/>
  <c r="G164" i="9"/>
  <c r="E164" i="9" s="1"/>
  <c r="B164" i="9" s="1"/>
  <c r="G163" i="9"/>
  <c r="E163" i="9" s="1"/>
  <c r="B163" i="9" s="1"/>
  <c r="G162" i="9"/>
  <c r="E162" i="9" s="1"/>
  <c r="B162" i="9" s="1"/>
  <c r="G161" i="9"/>
  <c r="E161" i="9" s="1"/>
  <c r="B161" i="9" s="1"/>
  <c r="G185" i="9"/>
  <c r="E185" i="9" s="1"/>
  <c r="B185" i="9" s="1"/>
  <c r="G183" i="9"/>
  <c r="E183" i="9" s="1"/>
  <c r="B183"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I10" i="9"/>
  <c r="E290" i="9"/>
  <c r="B290" i="9" s="1"/>
  <c r="F10" i="6"/>
  <c r="F94" i="6"/>
  <c r="D114" i="6"/>
  <c r="E310" i="9"/>
  <c r="B310" i="9" s="1"/>
  <c r="H19" i="9"/>
  <c r="E19" i="9" s="1"/>
  <c r="B19" i="9" s="1"/>
  <c r="E36" i="9"/>
  <c r="B36" i="9" s="1"/>
  <c r="G313" i="9"/>
  <c r="E313" i="9" s="1"/>
  <c r="B268" i="9"/>
  <c r="B232" i="9"/>
  <c r="H1409" i="1" l="1"/>
  <c r="G1409" i="1"/>
  <c r="D1435" i="1"/>
  <c r="I28" i="3"/>
  <c r="H1524" i="1"/>
  <c r="G1524" i="1"/>
  <c r="G1481" i="1"/>
  <c r="H29" i="3"/>
  <c r="C1436" i="1"/>
  <c r="G1453" i="1"/>
  <c r="H1453" i="1"/>
  <c r="G638" i="1"/>
  <c r="H638" i="1"/>
  <c r="H159" i="1"/>
  <c r="F163" i="4"/>
  <c r="F152" i="4"/>
  <c r="G148" i="1"/>
  <c r="H148" i="1"/>
  <c r="H1223" i="1"/>
  <c r="G1223" i="1"/>
  <c r="H1222" i="1"/>
  <c r="G1222" i="1"/>
  <c r="D1214" i="1"/>
  <c r="I23" i="3"/>
  <c r="F238" i="5"/>
  <c r="D237" i="5"/>
  <c r="D175" i="5" s="1"/>
  <c r="C1215" i="1"/>
  <c r="E308" i="9"/>
  <c r="B308" i="9" s="1"/>
  <c r="E68" i="5"/>
  <c r="E7" i="5"/>
  <c r="D985" i="1" s="1"/>
  <c r="F12" i="5"/>
  <c r="C990" i="1"/>
  <c r="F298" i="4"/>
  <c r="C293" i="1"/>
  <c r="F420" i="4"/>
  <c r="C414" i="1"/>
  <c r="E312" i="9"/>
  <c r="B313" i="9"/>
  <c r="F114" i="6"/>
  <c r="H27" i="3"/>
  <c r="C1408" i="1"/>
  <c r="F213" i="9"/>
  <c r="B213" i="9" s="1"/>
  <c r="G311" i="9"/>
  <c r="E311" i="9" s="1"/>
  <c r="B311" i="9" s="1"/>
  <c r="F206" i="5"/>
  <c r="C1183" i="1"/>
  <c r="H1124" i="1"/>
  <c r="G1124" i="1"/>
  <c r="F146" i="5"/>
  <c r="F593" i="4"/>
  <c r="C587" i="1"/>
  <c r="F252" i="4"/>
  <c r="C248" i="1"/>
  <c r="F50" i="4"/>
  <c r="C46" i="1"/>
  <c r="F643" i="4"/>
  <c r="E21" i="9"/>
  <c r="F69" i="5"/>
  <c r="D68" i="5"/>
  <c r="D6" i="5" s="1"/>
  <c r="C1047" i="1"/>
  <c r="F176" i="5"/>
  <c r="H22" i="3"/>
  <c r="C1153" i="1"/>
  <c r="G637" i="1"/>
  <c r="H637" i="1"/>
  <c r="F567" i="4"/>
  <c r="C561" i="1"/>
  <c r="I21" i="3"/>
  <c r="D1046" i="1"/>
  <c r="E175" i="5"/>
  <c r="D1152" i="1" s="1"/>
  <c r="I22" i="3"/>
  <c r="D1153" i="1"/>
  <c r="F625" i="4"/>
  <c r="C619" i="1"/>
  <c r="F224" i="4"/>
  <c r="C220" i="1"/>
  <c r="D412" i="4"/>
  <c r="F6" i="4"/>
  <c r="H16" i="3"/>
  <c r="C2" i="1"/>
  <c r="I16" i="3"/>
  <c r="E412" i="4"/>
  <c r="D2" i="1"/>
  <c r="E408" i="4"/>
  <c r="D403" i="1" s="1"/>
  <c r="D345" i="1"/>
  <c r="E165" i="9"/>
  <c r="B165" i="9" s="1"/>
  <c r="F129" i="6"/>
  <c r="C1423" i="1"/>
  <c r="B316" i="9"/>
  <c r="E315" i="9"/>
  <c r="I10" i="3" s="1"/>
  <c r="I35" i="3"/>
  <c r="C1518" i="1"/>
  <c r="F263" i="4"/>
  <c r="D259" i="1"/>
  <c r="F529" i="4"/>
  <c r="D528" i="4"/>
  <c r="C523" i="1"/>
  <c r="F484" i="4"/>
  <c r="C478" i="1"/>
  <c r="F363" i="4"/>
  <c r="C358" i="1"/>
  <c r="F106" i="4"/>
  <c r="C102" i="1"/>
  <c r="E151" i="4"/>
  <c r="D350" i="4"/>
  <c r="E407" i="4"/>
  <c r="D402" i="1" s="1"/>
  <c r="F35" i="6"/>
  <c r="H25" i="3"/>
  <c r="C1329" i="1"/>
  <c r="I29" i="3"/>
  <c r="D1436" i="1"/>
  <c r="F133" i="4"/>
  <c r="D129" i="1"/>
  <c r="D141" i="6"/>
  <c r="G318" i="9" s="1"/>
  <c r="E318" i="9" s="1"/>
  <c r="F459" i="4"/>
  <c r="C453" i="1"/>
  <c r="H20" i="3"/>
  <c r="C985" i="1"/>
  <c r="F472" i="4"/>
  <c r="C466" i="1"/>
  <c r="F311" i="4"/>
  <c r="C306" i="1"/>
  <c r="F82" i="4"/>
  <c r="C78" i="1"/>
  <c r="E636" i="4"/>
  <c r="D630" i="1" s="1"/>
  <c r="D522" i="1"/>
  <c r="D151" i="4"/>
  <c r="F7" i="5" l="1"/>
  <c r="E6" i="5"/>
  <c r="G285" i="9" s="1"/>
  <c r="E285" i="9" s="1"/>
  <c r="B285" i="9" s="1"/>
  <c r="I20" i="3"/>
  <c r="H1215" i="1"/>
  <c r="G1215" i="1"/>
  <c r="H23" i="3"/>
  <c r="C1214" i="1"/>
  <c r="F237" i="5"/>
  <c r="H990" i="1"/>
  <c r="G990" i="1"/>
  <c r="E317" i="9"/>
  <c r="B318" i="9"/>
  <c r="G278" i="9"/>
  <c r="F6" i="5"/>
  <c r="C984" i="1"/>
  <c r="H1436" i="1"/>
  <c r="G1436" i="1"/>
  <c r="H102" i="1"/>
  <c r="G102" i="1"/>
  <c r="H478" i="1"/>
  <c r="G478" i="1"/>
  <c r="H2" i="1"/>
  <c r="G2" i="1"/>
  <c r="D639" i="4"/>
  <c r="F412" i="4"/>
  <c r="C407" i="1"/>
  <c r="G619" i="1"/>
  <c r="H619" i="1"/>
  <c r="H561" i="1"/>
  <c r="G561" i="1"/>
  <c r="H1153" i="1"/>
  <c r="G1153" i="1"/>
  <c r="H1047" i="1"/>
  <c r="G1047" i="1"/>
  <c r="B21" i="9"/>
  <c r="H248" i="1"/>
  <c r="G248" i="1"/>
  <c r="H293" i="1"/>
  <c r="G293" i="1"/>
  <c r="G466" i="1"/>
  <c r="H466" i="1"/>
  <c r="G259" i="1"/>
  <c r="H259" i="1"/>
  <c r="E639" i="4"/>
  <c r="D407" i="1"/>
  <c r="H414" i="1"/>
  <c r="G414" i="1"/>
  <c r="H78" i="1"/>
  <c r="G78" i="1"/>
  <c r="H17" i="3"/>
  <c r="D289" i="4"/>
  <c r="F151" i="4"/>
  <c r="C147" i="1"/>
  <c r="H129" i="1"/>
  <c r="G129" i="1"/>
  <c r="H1329" i="1"/>
  <c r="G1329" i="1"/>
  <c r="H9" i="3"/>
  <c r="D408" i="4"/>
  <c r="F350" i="4"/>
  <c r="C345" i="1"/>
  <c r="H358" i="1"/>
  <c r="G358" i="1"/>
  <c r="H523" i="1"/>
  <c r="G523" i="1"/>
  <c r="H220" i="1"/>
  <c r="G220" i="1"/>
  <c r="D984" i="1"/>
  <c r="H46" i="1"/>
  <c r="G46" i="1"/>
  <c r="H587" i="1"/>
  <c r="G587" i="1"/>
  <c r="D407" i="4"/>
  <c r="F141" i="6"/>
  <c r="H28" i="3"/>
  <c r="C1435" i="1"/>
  <c r="F68" i="5"/>
  <c r="H21" i="3"/>
  <c r="C1046" i="1"/>
  <c r="G306" i="1"/>
  <c r="H306" i="1"/>
  <c r="G985" i="1"/>
  <c r="H985" i="1"/>
  <c r="H453" i="1"/>
  <c r="G453" i="1"/>
  <c r="I17" i="3"/>
  <c r="E289" i="4"/>
  <c r="D147" i="1"/>
  <c r="D636" i="4"/>
  <c r="F528" i="4"/>
  <c r="C522" i="1"/>
  <c r="H1518" i="1"/>
  <c r="G1518" i="1"/>
  <c r="H11" i="3"/>
  <c r="H1423" i="1"/>
  <c r="G1423" i="1"/>
  <c r="F175" i="5"/>
  <c r="C1152" i="1"/>
  <c r="H1183" i="1"/>
  <c r="G1183" i="1"/>
  <c r="H1408" i="1"/>
  <c r="G1408" i="1"/>
  <c r="D635" i="4"/>
  <c r="H278" i="9" l="1"/>
  <c r="H1214" i="1"/>
  <c r="G1214" i="1"/>
  <c r="F636" i="4"/>
  <c r="C630" i="1"/>
  <c r="F407" i="4"/>
  <c r="C402" i="1"/>
  <c r="H1435" i="1"/>
  <c r="G1435" i="1"/>
  <c r="H345" i="1"/>
  <c r="G345" i="1"/>
  <c r="H147" i="1"/>
  <c r="G147" i="1"/>
  <c r="F639" i="4"/>
  <c r="C633" i="1"/>
  <c r="E278" i="9"/>
  <c r="F635" i="4"/>
  <c r="C629" i="1"/>
  <c r="H522" i="1"/>
  <c r="G522" i="1"/>
  <c r="E413" i="4"/>
  <c r="E291" i="4"/>
  <c r="D287" i="1" s="1"/>
  <c r="D285" i="1"/>
  <c r="E290" i="4"/>
  <c r="D286" i="1" s="1"/>
  <c r="G1046" i="1"/>
  <c r="H1046" i="1"/>
  <c r="H407" i="1"/>
  <c r="G407" i="1"/>
  <c r="H1152" i="1"/>
  <c r="G1152" i="1"/>
  <c r="N3" i="9"/>
  <c r="I11" i="3"/>
  <c r="F408" i="4"/>
  <c r="C403" i="1"/>
  <c r="D291" i="4"/>
  <c r="F289" i="4"/>
  <c r="D413" i="4"/>
  <c r="C285" i="1"/>
  <c r="D290" i="4"/>
  <c r="D633" i="1"/>
  <c r="H8" i="3"/>
  <c r="H984" i="1"/>
  <c r="G984" i="1"/>
  <c r="K3" i="9"/>
  <c r="I9" i="3"/>
  <c r="F290" i="4" l="1"/>
  <c r="C286" i="1"/>
  <c r="F291" i="4"/>
  <c r="C287" i="1"/>
  <c r="H633" i="1"/>
  <c r="G633" i="1"/>
  <c r="G285" i="1"/>
  <c r="H285" i="1"/>
  <c r="H403" i="1"/>
  <c r="G403" i="1"/>
  <c r="H629" i="1"/>
  <c r="G629" i="1"/>
  <c r="H402" i="1"/>
  <c r="G402" i="1"/>
  <c r="D640" i="4"/>
  <c r="D415" i="4"/>
  <c r="F413" i="4"/>
  <c r="C408" i="1"/>
  <c r="D414" i="4"/>
  <c r="E640" i="4"/>
  <c r="E415" i="4"/>
  <c r="D410" i="1" s="1"/>
  <c r="D408" i="1"/>
  <c r="E414" i="4"/>
  <c r="D409" i="1" s="1"/>
  <c r="E277" i="9"/>
  <c r="I8" i="3" s="1"/>
  <c r="B278" i="9"/>
  <c r="H630" i="1"/>
  <c r="G630" i="1"/>
  <c r="M3" i="9"/>
  <c r="E642" i="4" l="1"/>
  <c r="D634" i="1"/>
  <c r="E641" i="4"/>
  <c r="F415" i="4"/>
  <c r="C410" i="1"/>
  <c r="G287" i="1"/>
  <c r="H287" i="1"/>
  <c r="F414" i="4"/>
  <c r="C409" i="1"/>
  <c r="F640" i="4"/>
  <c r="D642" i="4"/>
  <c r="C634" i="1"/>
  <c r="D641" i="4"/>
  <c r="G408" i="1"/>
  <c r="H408" i="1"/>
  <c r="H286" i="1"/>
  <c r="G286" i="1"/>
  <c r="F641" i="4" l="1"/>
  <c r="D645" i="4"/>
  <c r="C635" i="1"/>
  <c r="F642" i="4"/>
  <c r="D646" i="4"/>
  <c r="C636" i="1"/>
  <c r="E645" i="4"/>
  <c r="D635" i="1"/>
  <c r="G634" i="1"/>
  <c r="H634" i="1"/>
  <c r="G409" i="1"/>
  <c r="H409" i="1"/>
  <c r="G410" i="1"/>
  <c r="H410" i="1"/>
  <c r="E646" i="4"/>
  <c r="D636" i="1"/>
  <c r="I19" i="3" l="1"/>
  <c r="D640" i="1"/>
  <c r="G636" i="1"/>
  <c r="H636" i="1"/>
  <c r="F645" i="4"/>
  <c r="H18" i="3"/>
  <c r="C639" i="1"/>
  <c r="G276" i="9"/>
  <c r="E276" i="9" s="1"/>
  <c r="B276" i="9" s="1"/>
  <c r="I18" i="3"/>
  <c r="D639" i="1"/>
  <c r="H635" i="1"/>
  <c r="G635" i="1"/>
  <c r="H7" i="3"/>
  <c r="F646" i="4"/>
  <c r="H19" i="3"/>
  <c r="C640" i="1"/>
  <c r="J3" i="9" l="1"/>
  <c r="H640" i="1"/>
  <c r="G640" i="1"/>
  <c r="G639" i="1"/>
  <c r="H639" i="1"/>
  <c r="G274" i="9" l="1"/>
  <c r="M272" i="9"/>
  <c r="L272" i="9"/>
  <c r="H274" i="9"/>
  <c r="H18" i="9"/>
  <c r="G18" i="9"/>
  <c r="E18" i="9" s="1"/>
  <c r="B18" i="9" s="1"/>
  <c r="K8" i="9"/>
  <c r="J13" i="9"/>
  <c r="K5" i="9"/>
  <c r="J10" i="9"/>
  <c r="M16" i="9"/>
  <c r="J7" i="9"/>
  <c r="I12" i="9"/>
  <c r="J9" i="9"/>
  <c r="H15" i="9"/>
  <c r="J6" i="9"/>
  <c r="I11" i="9"/>
  <c r="H17" i="9"/>
  <c r="I8" i="9"/>
  <c r="M15" i="9"/>
  <c r="K7" i="9"/>
  <c r="J12" i="9"/>
  <c r="L16" i="9"/>
  <c r="F16" i="9" s="1"/>
  <c r="I7" i="9"/>
  <c r="I13" i="9"/>
  <c r="I9" i="9"/>
  <c r="I5" i="9"/>
  <c r="H16" i="9"/>
  <c r="J17" i="9"/>
  <c r="J5" i="9"/>
  <c r="K13" i="9"/>
  <c r="K10" i="9"/>
  <c r="G16" i="9"/>
  <c r="J8" i="9"/>
  <c r="K11" i="9"/>
  <c r="I6" i="9"/>
  <c r="K12" i="9"/>
  <c r="G17" i="9"/>
  <c r="K9" i="9"/>
  <c r="L15" i="9"/>
  <c r="F15" i="9" s="1"/>
  <c r="K6" i="9"/>
  <c r="J11" i="9"/>
  <c r="I17" i="9"/>
  <c r="G15" i="9"/>
  <c r="F272" i="9" l="1"/>
  <c r="E274" i="9"/>
  <c r="E16" i="9"/>
  <c r="B16" i="9" s="1"/>
  <c r="E5" i="9"/>
  <c r="B5" i="9" s="1"/>
  <c r="E8" i="9"/>
  <c r="B8" i="9" s="1"/>
  <c r="E10" i="9"/>
  <c r="B10" i="9" s="1"/>
  <c r="E17" i="9"/>
  <c r="B17" i="9" s="1"/>
  <c r="E9" i="9"/>
  <c r="B9" i="9" s="1"/>
  <c r="E15" i="9"/>
  <c r="F14" i="9"/>
  <c r="E6" i="9"/>
  <c r="B6" i="9" s="1"/>
  <c r="E7" i="9"/>
  <c r="B7" i="9" s="1"/>
  <c r="B272" i="9"/>
  <c r="F20" i="9"/>
  <c r="E13" i="9"/>
  <c r="B13" i="9" s="1"/>
  <c r="E11" i="9"/>
  <c r="B11" i="9" s="1"/>
  <c r="E12" i="9"/>
  <c r="B12" i="9" s="1"/>
  <c r="B274" i="9"/>
  <c r="E20" i="9"/>
  <c r="I7" i="3" s="1"/>
  <c r="E4" i="9" l="1"/>
  <c r="E14" i="9"/>
  <c r="B15"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<sst xmlns="http://schemas.openxmlformats.org/spreadsheetml/2006/main" count="4374" uniqueCount="3426">
  <si>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</si>
  <si>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</si>
  <si>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</si>
  <si>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</si>
  <si>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</si>
  <si>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</si>
  <si>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</si>
  <si>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</si>
  <si>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</si>
  <si>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</si>
  <si>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</si>
  <si>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</si>
  <si>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</si>
  <si>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</si>
  <si>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</si>
  <si>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</si>
  <si>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</si>
  <si>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</si>
  <si>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</si>
  <si>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</si>
  <si>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</si>
  <si>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</si>
  <si>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</si>
  <si>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</si>
  <si>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</si>
  <si>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</si>
  <si>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</si>
  <si>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</si>
  <si>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</si>
  <si>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</si>
  <si>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</si>
  <si>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III. OSNOVNA ŠKOLA ČAKOVEC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</si>
  <si>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</si>
  <si>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</si>
  <si>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</si>
  <si>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</si>
  <si>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</si>
  <si>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</si>
  <si>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</si>
  <si>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</si>
  <si>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</si>
  <si>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</si>
  <si>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</si>
  <si>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</si>
  <si>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</si>
  <si>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</si>
  <si>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</si>
  <si>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</si>
  <si>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</si>
  <si>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13578 - III. OSNOVNA ŠKOLA ČAKOVEC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</si>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</sst>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1296179.0399999996</v>
      </c>
      <c r="D2" s="6">
        <f>'PR-RAS'!E6</f>
        <v>1557444.8499999999</v>
      </c>
      <c r="E2" s="6">
        <v>0</v>
      </c>
      <c r="F2" s="6">
        <v>0</v>
      </c>
      <c r="G2" s="7">
        <f t="shared" ref="G2:G264" si="0">(B2/1000)*(C2*1+D2*2)</f>
        <v>4411.0687399999997</v>
      </c>
      <c r="H2" s="7">
        <f t="shared" ref="H2:H264" si="1">ABS(C2-ROUND(C2,0))+ABS(D2-ROUND(D2,0))</f>
        <v>0.18999999971129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1064907.43</v>
      </c>
      <c r="D46" s="1">
        <f>'PR-RAS'!E50</f>
        <v>1309967.92</v>
      </c>
      <c r="E46" s="1">
        <v>0</v>
      </c>
      <c r="F46" s="1">
        <v>0</v>
      </c>
      <c r="G46" s="2">
        <f t="shared" si="0"/>
        <v>165817.94714999996</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1038855.17</v>
      </c>
      <c r="D64" s="1">
        <f>'PR-RAS'!E68</f>
        <v>1291808.02</v>
      </c>
      <c r="E64" s="1">
        <v>0</v>
      </c>
      <c r="F64" s="1">
        <v>0</v>
      </c>
      <c r="G64" s="2">
        <f t="shared" si="0"/>
        <v>228215.68622999999</v>
      </c>
      <c r="H64" s="2">
        <f t="shared" si="1"/>
        <v>0.19000000006053597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1034797.04</v>
      </c>
      <c r="D65" s="1">
        <f>'PR-RAS'!E69</f>
        <v>1290800.74</v>
      </c>
      <c r="E65" s="1">
        <v>0</v>
      </c>
      <c r="F65" s="1">
        <v>0</v>
      </c>
      <c r="G65" s="2">
        <f t="shared" si="0"/>
        <v>231449.50528000001</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4058.13</v>
      </c>
      <c r="D66" s="1">
        <f>'PR-RAS'!E70</f>
        <v>1007.28</v>
      </c>
      <c r="E66" s="1">
        <v>0</v>
      </c>
      <c r="F66" s="1">
        <v>0</v>
      </c>
      <c r="G66" s="2">
        <f t="shared" si="0"/>
        <v>394.72485000000006</v>
      </c>
      <c r="H66" s="2">
        <f t="shared" si="1"/>
        <v>0.41000000000008185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23762.26</v>
      </c>
      <c r="D70" s="1">
        <f>'PR-RAS'!E74</f>
        <v>2970.74</v>
      </c>
      <c r="E70" s="1">
        <v>0</v>
      </c>
      <c r="F70" s="1">
        <v>0</v>
      </c>
      <c r="G70" s="2">
        <f t="shared" si="0"/>
        <v>2049.5580599999998</v>
      </c>
      <c r="H70" s="2">
        <f t="shared" si="1"/>
        <v>0.51999999999861757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23762.26</v>
      </c>
      <c r="D71" s="1">
        <f>'PR-RAS'!E75</f>
        <v>2970.74</v>
      </c>
      <c r="E71" s="1">
        <v>0</v>
      </c>
      <c r="F71" s="1">
        <v>0</v>
      </c>
      <c r="G71" s="2">
        <f t="shared" si="0"/>
        <v>2079.2618000000002</v>
      </c>
      <c r="H71" s="2">
        <f t="shared" si="1"/>
        <v>0.51999999999861757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2290</v>
      </c>
      <c r="D73" s="1">
        <f>'PR-RAS'!E77</f>
        <v>15189.16</v>
      </c>
      <c r="E73" s="1">
        <v>0</v>
      </c>
      <c r="F73" s="1">
        <v>0</v>
      </c>
      <c r="G73" s="2">
        <f t="shared" si="0"/>
        <v>2352.1190399999996</v>
      </c>
      <c r="H73" s="2">
        <f t="shared" si="1"/>
        <v>0.15999999999985448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2290</v>
      </c>
      <c r="D74" s="1">
        <f>'PR-RAS'!E78</f>
        <v>1930</v>
      </c>
      <c r="E74" s="1">
        <v>0</v>
      </c>
      <c r="F74" s="1">
        <v>0</v>
      </c>
      <c r="G74" s="2">
        <f t="shared" si="0"/>
        <v>448.95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13259.16</v>
      </c>
      <c r="E76" s="1">
        <v>0</v>
      </c>
      <c r="F76" s="1">
        <v>0</v>
      </c>
      <c r="G76" s="2">
        <f t="shared" si="0"/>
        <v>1988.8739999999998</v>
      </c>
      <c r="H76" s="2">
        <f t="shared" si="1"/>
        <v>0.15999999999985448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24.38</v>
      </c>
      <c r="D78" s="1">
        <f>'PR-RAS'!E82</f>
        <v>29.43</v>
      </c>
      <c r="E78" s="1">
        <v>0</v>
      </c>
      <c r="F78" s="1">
        <v>0</v>
      </c>
      <c r="G78" s="2">
        <f t="shared" si="0"/>
        <v>6.4094799999999994</v>
      </c>
      <c r="H78" s="2">
        <f t="shared" si="1"/>
        <v>0.80999999999999872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24.38</v>
      </c>
      <c r="D79" s="1">
        <f>'PR-RAS'!E83</f>
        <v>29.43</v>
      </c>
      <c r="E79" s="1">
        <v>0</v>
      </c>
      <c r="F79" s="1">
        <v>0</v>
      </c>
      <c r="G79" s="2">
        <f t="shared" si="0"/>
        <v>6.4927199999999994</v>
      </c>
      <c r="H79" s="2">
        <f t="shared" si="1"/>
        <v>0.80999999999999872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24.38</v>
      </c>
      <c r="D81" s="1">
        <f>'PR-RAS'!E85</f>
        <v>29.43</v>
      </c>
      <c r="E81" s="1">
        <v>0</v>
      </c>
      <c r="F81" s="1">
        <v>0</v>
      </c>
      <c r="G81" s="2">
        <f t="shared" si="0"/>
        <v>6.6591999999999993</v>
      </c>
      <c r="H81" s="2">
        <f t="shared" si="1"/>
        <v>0.80999999999999872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67059.649999999994</v>
      </c>
      <c r="D102" s="1">
        <f>'PR-RAS'!E106</f>
        <v>54565.39</v>
      </c>
      <c r="E102" s="1">
        <v>0</v>
      </c>
      <c r="F102" s="1">
        <v>0</v>
      </c>
      <c r="G102" s="2">
        <f t="shared" si="0"/>
        <v>17795.23343</v>
      </c>
      <c r="H102" s="2">
        <f t="shared" si="1"/>
        <v>0.74000000000523869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67059.649999999994</v>
      </c>
      <c r="D108" s="1">
        <f>'PR-RAS'!E112</f>
        <v>54565.39</v>
      </c>
      <c r="E108" s="1">
        <v>0</v>
      </c>
      <c r="F108" s="1">
        <v>0</v>
      </c>
      <c r="G108" s="2">
        <f t="shared" si="0"/>
        <v>18852.37601</v>
      </c>
      <c r="H108" s="2">
        <f t="shared" si="1"/>
        <v>0.74000000000523869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67059.649999999994</v>
      </c>
      <c r="D113" s="1">
        <f>'PR-RAS'!E117</f>
        <v>54565.39</v>
      </c>
      <c r="E113" s="1">
        <v>0</v>
      </c>
      <c r="F113" s="1">
        <v>0</v>
      </c>
      <c r="G113" s="2">
        <f t="shared" si="0"/>
        <v>19733.328160000001</v>
      </c>
      <c r="H113" s="2">
        <f t="shared" si="1"/>
        <v>0.74000000000523869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4500.1499999999996</v>
      </c>
      <c r="D120" s="1">
        <f>'PR-RAS'!E124</f>
        <v>8066.3099999999995</v>
      </c>
      <c r="E120" s="1">
        <v>0</v>
      </c>
      <c r="F120" s="1">
        <v>0</v>
      </c>
      <c r="G120" s="2">
        <f t="shared" si="0"/>
        <v>2455.2996299999995</v>
      </c>
      <c r="H120" s="2">
        <f t="shared" si="1"/>
        <v>0.45999999999912689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3023.1</v>
      </c>
      <c r="D121" s="1">
        <f>'PR-RAS'!E125</f>
        <v>5018.03</v>
      </c>
      <c r="E121" s="1">
        <v>0</v>
      </c>
      <c r="F121" s="1">
        <v>0</v>
      </c>
      <c r="G121" s="2">
        <f t="shared" si="0"/>
        <v>1567.0991999999999</v>
      </c>
      <c r="H121" s="2">
        <f t="shared" si="1"/>
        <v>0.12999999999965439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371.96</v>
      </c>
      <c r="D122" s="1">
        <f>'PR-RAS'!E126</f>
        <v>31.8</v>
      </c>
      <c r="E122" s="1">
        <v>0</v>
      </c>
      <c r="F122" s="1">
        <v>0</v>
      </c>
      <c r="G122" s="2">
        <f t="shared" si="0"/>
        <v>52.702759999999998</v>
      </c>
      <c r="H122" s="2">
        <f t="shared" si="1"/>
        <v>0.24000000000001975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2651.14</v>
      </c>
      <c r="D123" s="1">
        <f>'PR-RAS'!E127</f>
        <v>4986.2299999999996</v>
      </c>
      <c r="E123" s="1">
        <v>0</v>
      </c>
      <c r="F123" s="1">
        <v>0</v>
      </c>
      <c r="G123" s="2">
        <f t="shared" si="0"/>
        <v>1540.0791999999999</v>
      </c>
      <c r="H123" s="2">
        <f t="shared" si="1"/>
        <v>0.36999999999943611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1477.05</v>
      </c>
      <c r="D124" s="1">
        <f>'PR-RAS'!E128</f>
        <v>3048.2799999999997</v>
      </c>
      <c r="E124" s="1">
        <v>0</v>
      </c>
      <c r="F124" s="1">
        <v>0</v>
      </c>
      <c r="G124" s="2">
        <f t="shared" si="0"/>
        <v>931.5540299999999</v>
      </c>
      <c r="H124" s="2">
        <f t="shared" si="1"/>
        <v>0.32999999999969987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1447.05</v>
      </c>
      <c r="D125" s="1">
        <f>'PR-RAS'!E129</f>
        <v>2303.12</v>
      </c>
      <c r="E125" s="1">
        <v>0</v>
      </c>
      <c r="F125" s="1">
        <v>0</v>
      </c>
      <c r="G125" s="2">
        <f t="shared" si="0"/>
        <v>750.60795999999993</v>
      </c>
      <c r="H125" s="2">
        <f t="shared" si="1"/>
        <v>0.16999999999984539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30</v>
      </c>
      <c r="D126" s="1">
        <f>'PR-RAS'!E130</f>
        <v>745.16</v>
      </c>
      <c r="E126" s="1">
        <v>0</v>
      </c>
      <c r="F126" s="1">
        <v>0</v>
      </c>
      <c r="G126" s="2">
        <f t="shared" si="0"/>
        <v>190.04</v>
      </c>
      <c r="H126" s="2">
        <f t="shared" si="1"/>
        <v>0.15999999999996817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159687.43</v>
      </c>
      <c r="D129" s="1">
        <f>'PR-RAS'!E133</f>
        <v>184281.8</v>
      </c>
      <c r="E129" s="1">
        <v>0</v>
      </c>
      <c r="F129" s="1">
        <v>0</v>
      </c>
      <c r="G129" s="2">
        <f t="shared" si="0"/>
        <v>67616.131840000002</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159687.43</v>
      </c>
      <c r="D130" s="1">
        <f>'PR-RAS'!E134</f>
        <v>184281.8</v>
      </c>
      <c r="E130" s="1">
        <v>0</v>
      </c>
      <c r="F130" s="1">
        <v>0</v>
      </c>
      <c r="G130" s="2">
        <f t="shared" si="0"/>
        <v>68144.382870000001</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157696.43</v>
      </c>
      <c r="D131" s="1">
        <f>'PR-RAS'!E135</f>
        <v>173331.8</v>
      </c>
      <c r="E131" s="1">
        <v>0</v>
      </c>
      <c r="F131" s="1">
        <v>0</v>
      </c>
      <c r="G131" s="2">
        <f t="shared" si="0"/>
        <v>65566.803899999999</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1991</v>
      </c>
      <c r="D132" s="1">
        <f>'PR-RAS'!E136</f>
        <v>10950</v>
      </c>
      <c r="E132" s="1">
        <v>0</v>
      </c>
      <c r="F132" s="1">
        <v>0</v>
      </c>
      <c r="G132" s="2">
        <f t="shared" si="0"/>
        <v>3129.721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534</v>
      </c>
      <c r="E135" s="1">
        <v>0</v>
      </c>
      <c r="F135" s="1">
        <v>0</v>
      </c>
      <c r="G135" s="2">
        <f t="shared" si="0"/>
        <v>143.11199999999999</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534</v>
      </c>
      <c r="E146" s="1">
        <v>0</v>
      </c>
      <c r="F146" s="1">
        <v>0</v>
      </c>
      <c r="G146" s="2">
        <f t="shared" si="0"/>
        <v>154.85999999999999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1280081.79</v>
      </c>
      <c r="D147" s="1">
        <f>'PR-RAS'!E151</f>
        <v>1541432.63</v>
      </c>
      <c r="E147" s="1">
        <v>0</v>
      </c>
      <c r="F147" s="1">
        <v>0</v>
      </c>
      <c r="G147" s="2">
        <f t="shared" si="0"/>
        <v>636990.26929999993</v>
      </c>
      <c r="H147" s="2">
        <f t="shared" si="1"/>
        <v>0.58000000007450581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1025479.87</v>
      </c>
      <c r="D148" s="1">
        <f>'PR-RAS'!E152</f>
        <v>1298942.47</v>
      </c>
      <c r="E148" s="1">
        <v>0</v>
      </c>
      <c r="F148" s="1">
        <v>0</v>
      </c>
      <c r="G148" s="2">
        <f t="shared" si="0"/>
        <v>532634.62706999993</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847310.87</v>
      </c>
      <c r="D149" s="1">
        <f>'PR-RAS'!E153</f>
        <v>1083892.5</v>
      </c>
      <c r="E149" s="1">
        <v>0</v>
      </c>
      <c r="F149" s="1">
        <v>0</v>
      </c>
      <c r="G149" s="2">
        <f t="shared" si="0"/>
        <v>446234.18875999999</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836116.74</v>
      </c>
      <c r="D150" s="1">
        <f>'PR-RAS'!E154</f>
        <v>1071000.29</v>
      </c>
      <c r="E150" s="1">
        <v>0</v>
      </c>
      <c r="F150" s="1">
        <v>0</v>
      </c>
      <c r="G150" s="2">
        <f t="shared" si="0"/>
        <v>443739.48068000004</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9763.25</v>
      </c>
      <c r="D152" s="1">
        <f>'PR-RAS'!E156</f>
        <v>10300.950000000001</v>
      </c>
      <c r="E152" s="1">
        <v>0</v>
      </c>
      <c r="F152" s="1">
        <v>0</v>
      </c>
      <c r="G152" s="2">
        <f t="shared" si="0"/>
        <v>4585.1376499999997</v>
      </c>
      <c r="H152" s="2">
        <f t="shared" si="1"/>
        <v>0.2999999999992724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1430.88</v>
      </c>
      <c r="D153" s="1">
        <f>'PR-RAS'!E157</f>
        <v>2591.2600000000002</v>
      </c>
      <c r="E153" s="1">
        <v>0</v>
      </c>
      <c r="F153" s="1">
        <v>0</v>
      </c>
      <c r="G153" s="2">
        <f t="shared" si="0"/>
        <v>1005.2368</v>
      </c>
      <c r="H153" s="2">
        <f t="shared" si="1"/>
        <v>0.38000000000010914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45905.74</v>
      </c>
      <c r="D154" s="1">
        <f>'PR-RAS'!E158</f>
        <v>45165.73</v>
      </c>
      <c r="E154" s="1">
        <v>0</v>
      </c>
      <c r="F154" s="1">
        <v>0</v>
      </c>
      <c r="G154" s="2">
        <f t="shared" si="0"/>
        <v>20844.2916</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132263.26</v>
      </c>
      <c r="D155" s="1">
        <f>'PR-RAS'!E159</f>
        <v>169884.24</v>
      </c>
      <c r="E155" s="1">
        <v>0</v>
      </c>
      <c r="F155" s="1">
        <v>0</v>
      </c>
      <c r="G155" s="2">
        <f t="shared" si="0"/>
        <v>72692.887959999993</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132263.26</v>
      </c>
      <c r="D157" s="1">
        <f>'PR-RAS'!E161</f>
        <v>169884.24</v>
      </c>
      <c r="E157" s="1">
        <v>0</v>
      </c>
      <c r="F157" s="1">
        <v>0</v>
      </c>
      <c r="G157" s="2">
        <f t="shared" si="0"/>
        <v>73636.951440000004</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221628.32</v>
      </c>
      <c r="D159" s="1">
        <f>'PR-RAS'!E163</f>
        <v>199579.97999999998</v>
      </c>
      <c r="E159" s="1">
        <v>0</v>
      </c>
      <c r="F159" s="1">
        <v>0</v>
      </c>
      <c r="G159" s="2">
        <f t="shared" si="0"/>
        <v>98084.548240000004</v>
      </c>
      <c r="H159" s="2">
        <f t="shared" si="1"/>
        <v>0.34000000002561137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38741.869999999995</v>
      </c>
      <c r="D160" s="1">
        <f>'PR-RAS'!E164</f>
        <v>28920.950000000004</v>
      </c>
      <c r="E160" s="1">
        <v>0</v>
      </c>
      <c r="F160" s="1">
        <v>0</v>
      </c>
      <c r="G160" s="2">
        <f t="shared" si="0"/>
        <v>15356.819430000001</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9398.02</v>
      </c>
      <c r="D161" s="1">
        <f>'PR-RAS'!E165</f>
        <v>9103.0300000000007</v>
      </c>
      <c r="E161" s="1">
        <v>0</v>
      </c>
      <c r="F161" s="1">
        <v>0</v>
      </c>
      <c r="G161" s="2">
        <f t="shared" si="0"/>
        <v>4416.6528000000008</v>
      </c>
      <c r="H161" s="2">
        <f t="shared" si="1"/>
        <v>5.0000000001091394E-2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18359.98</v>
      </c>
      <c r="D162" s="1">
        <f>'PR-RAS'!E166</f>
        <v>18168.810000000001</v>
      </c>
      <c r="E162" s="1">
        <v>0</v>
      </c>
      <c r="F162" s="1">
        <v>0</v>
      </c>
      <c r="G162" s="2">
        <f t="shared" si="0"/>
        <v>8806.3136000000013</v>
      </c>
      <c r="H162" s="2">
        <f t="shared" si="1"/>
        <v>0.20999999999912689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9450.34</v>
      </c>
      <c r="D163" s="1">
        <f>'PR-RAS'!E167</f>
        <v>990.21</v>
      </c>
      <c r="E163" s="1">
        <v>0</v>
      </c>
      <c r="F163" s="1">
        <v>0</v>
      </c>
      <c r="G163" s="2">
        <f t="shared" si="0"/>
        <v>1851.7831200000001</v>
      </c>
      <c r="H163" s="2">
        <f t="shared" si="1"/>
        <v>0.5500000000001819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1533.53</v>
      </c>
      <c r="D164" s="1">
        <f>'PR-RAS'!E168</f>
        <v>658.9</v>
      </c>
      <c r="E164" s="1">
        <v>0</v>
      </c>
      <c r="F164" s="1">
        <v>0</v>
      </c>
      <c r="G164" s="2">
        <f t="shared" si="0"/>
        <v>464.76679000000001</v>
      </c>
      <c r="H164" s="2">
        <f t="shared" si="1"/>
        <v>0.57000000000005002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124687.05000000002</v>
      </c>
      <c r="D165" s="1">
        <f>'PR-RAS'!E169</f>
        <v>131736.44999999998</v>
      </c>
      <c r="E165" s="1">
        <v>0</v>
      </c>
      <c r="F165" s="1">
        <v>0</v>
      </c>
      <c r="G165" s="2">
        <f t="shared" si="0"/>
        <v>63658.231799999994</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16597.93</v>
      </c>
      <c r="D166" s="1">
        <f>'PR-RAS'!E170</f>
        <v>17891.7</v>
      </c>
      <c r="E166" s="1">
        <v>0</v>
      </c>
      <c r="F166" s="1">
        <v>0</v>
      </c>
      <c r="G166" s="2">
        <f t="shared" si="0"/>
        <v>8642.9194500000012</v>
      </c>
      <c r="H166" s="2">
        <f t="shared" si="1"/>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65861.240000000005</v>
      </c>
      <c r="D167" s="1">
        <f>'PR-RAS'!E171</f>
        <v>67334.880000000005</v>
      </c>
      <c r="E167" s="1">
        <v>0</v>
      </c>
      <c r="F167" s="1">
        <v>0</v>
      </c>
      <c r="G167" s="2">
        <f t="shared" si="0"/>
        <v>33288.146000000001</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33969.97</v>
      </c>
      <c r="D168" s="1">
        <f>'PR-RAS'!E172</f>
        <v>34267.94</v>
      </c>
      <c r="E168" s="1">
        <v>0</v>
      </c>
      <c r="F168" s="1">
        <v>0</v>
      </c>
      <c r="G168" s="2">
        <f t="shared" si="0"/>
        <v>17118.47695</v>
      </c>
      <c r="H168" s="2">
        <f t="shared" si="1"/>
        <v>8.999999999650754E-2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4429.82</v>
      </c>
      <c r="D169" s="1">
        <f>'PR-RAS'!E173</f>
        <v>5990.75</v>
      </c>
      <c r="E169" s="1">
        <v>0</v>
      </c>
      <c r="F169" s="1">
        <v>0</v>
      </c>
      <c r="G169" s="2">
        <f t="shared" si="0"/>
        <v>2757.10176</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2765.37</v>
      </c>
      <c r="D170" s="1">
        <f>'PR-RAS'!E174</f>
        <v>5545.32</v>
      </c>
      <c r="E170" s="1">
        <v>0</v>
      </c>
      <c r="F170" s="1">
        <v>0</v>
      </c>
      <c r="G170" s="2">
        <f t="shared" si="0"/>
        <v>2341.6656899999998</v>
      </c>
      <c r="H170" s="2">
        <f t="shared" si="1"/>
        <v>0.68999999999959982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1062.72</v>
      </c>
      <c r="D172" s="1">
        <f>'PR-RAS'!E176</f>
        <v>705.86</v>
      </c>
      <c r="E172" s="1">
        <v>0</v>
      </c>
      <c r="F172" s="1">
        <v>0</v>
      </c>
      <c r="G172" s="2">
        <f t="shared" si="0"/>
        <v>423.12924000000004</v>
      </c>
      <c r="H172" s="2">
        <f t="shared" si="1"/>
        <v>0.41999999999995907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34269.229999999996</v>
      </c>
      <c r="D173" s="1">
        <f>'PR-RAS'!E177</f>
        <v>25217.409999999996</v>
      </c>
      <c r="E173" s="1">
        <v>0</v>
      </c>
      <c r="F173" s="1">
        <v>0</v>
      </c>
      <c r="G173" s="2">
        <f t="shared" si="0"/>
        <v>14569.096599999997</v>
      </c>
      <c r="H173" s="2">
        <f t="shared" si="1"/>
        <v>0.63999999999214197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4267.95</v>
      </c>
      <c r="D174" s="1">
        <f>'PR-RAS'!E178</f>
        <v>3931.69</v>
      </c>
      <c r="E174" s="1">
        <v>0</v>
      </c>
      <c r="F174" s="1">
        <v>0</v>
      </c>
      <c r="G174" s="2">
        <f t="shared" si="0"/>
        <v>2098.7200899999998</v>
      </c>
      <c r="H174" s="2">
        <f t="shared" si="1"/>
        <v>0.36000000000012733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16526.98</v>
      </c>
      <c r="D175" s="1">
        <f>'PR-RAS'!E179</f>
        <v>8086.44</v>
      </c>
      <c r="E175" s="1">
        <v>0</v>
      </c>
      <c r="F175" s="1">
        <v>0</v>
      </c>
      <c r="G175" s="2">
        <f t="shared" si="0"/>
        <v>5689.7756399999998</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66.400000000000006</v>
      </c>
      <c r="D176" s="1">
        <f>'PR-RAS'!E180</f>
        <v>306.95</v>
      </c>
      <c r="E176" s="1">
        <v>0</v>
      </c>
      <c r="F176" s="1">
        <v>0</v>
      </c>
      <c r="G176" s="2">
        <f t="shared" si="0"/>
        <v>119.05249999999998</v>
      </c>
      <c r="H176" s="2">
        <f t="shared" si="1"/>
        <v>0.45000000000001705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3569.31</v>
      </c>
      <c r="D177" s="1">
        <f>'PR-RAS'!E181</f>
        <v>3691.57</v>
      </c>
      <c r="E177" s="1">
        <v>0</v>
      </c>
      <c r="F177" s="1">
        <v>0</v>
      </c>
      <c r="G177" s="2">
        <f t="shared" si="0"/>
        <v>1927.6312</v>
      </c>
      <c r="H177" s="2">
        <f t="shared" si="1"/>
        <v>0.73999999999978172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1594.36</v>
      </c>
      <c r="D178" s="1">
        <f>'PR-RAS'!E182</f>
        <v>1936.45</v>
      </c>
      <c r="E178" s="1">
        <v>0</v>
      </c>
      <c r="F178" s="1">
        <v>0</v>
      </c>
      <c r="G178" s="2">
        <f t="shared" si="0"/>
        <v>967.70501999999999</v>
      </c>
      <c r="H178" s="2">
        <f t="shared" si="1"/>
        <v>0.80999999999994543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3107.26</v>
      </c>
      <c r="D179" s="1">
        <f>'PR-RAS'!E183</f>
        <v>3043.16</v>
      </c>
      <c r="E179" s="1">
        <v>0</v>
      </c>
      <c r="F179" s="1">
        <v>0</v>
      </c>
      <c r="G179" s="2">
        <f t="shared" si="0"/>
        <v>1636.45724</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2125.46</v>
      </c>
      <c r="D180" s="1">
        <f>'PR-RAS'!E184</f>
        <v>1329.39</v>
      </c>
      <c r="E180" s="1">
        <v>0</v>
      </c>
      <c r="F180" s="1">
        <v>0</v>
      </c>
      <c r="G180" s="2">
        <f t="shared" si="0"/>
        <v>856.37895999999989</v>
      </c>
      <c r="H180" s="2">
        <f t="shared" si="1"/>
        <v>0.85000000000013642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877.42</v>
      </c>
      <c r="D181" s="1">
        <f>'PR-RAS'!E185</f>
        <v>874.92</v>
      </c>
      <c r="E181" s="1">
        <v>0</v>
      </c>
      <c r="F181" s="1">
        <v>0</v>
      </c>
      <c r="G181" s="2">
        <f t="shared" si="0"/>
        <v>472.90679999999992</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2134.09</v>
      </c>
      <c r="D182" s="1">
        <f>'PR-RAS'!E186</f>
        <v>2016.84</v>
      </c>
      <c r="E182" s="1">
        <v>0</v>
      </c>
      <c r="F182" s="1">
        <v>0</v>
      </c>
      <c r="G182" s="2">
        <f t="shared" si="0"/>
        <v>1116.36637</v>
      </c>
      <c r="H182" s="2">
        <f t="shared" si="1"/>
        <v>0.25000000000022737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69.150000000000006</v>
      </c>
      <c r="D183" s="1">
        <f>'PR-RAS'!E187</f>
        <v>0</v>
      </c>
      <c r="E183" s="1">
        <v>0</v>
      </c>
      <c r="F183" s="1">
        <v>0</v>
      </c>
      <c r="G183" s="2">
        <f t="shared" si="0"/>
        <v>12.5853</v>
      </c>
      <c r="H183" s="2">
        <f t="shared" si="1"/>
        <v>0.15000000000000568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23861.02</v>
      </c>
      <c r="D184" s="1">
        <f>'PR-RAS'!E188</f>
        <v>13705.169999999998</v>
      </c>
      <c r="E184" s="1">
        <v>0</v>
      </c>
      <c r="F184" s="1">
        <v>0</v>
      </c>
      <c r="G184" s="2">
        <f t="shared" si="0"/>
        <v>9382.658879999999</v>
      </c>
      <c r="H184" s="2">
        <f t="shared" si="1"/>
        <v>0.18999999999869033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778</v>
      </c>
      <c r="D185" s="1">
        <f>'PR-RAS'!E189</f>
        <v>372</v>
      </c>
      <c r="E185" s="1">
        <v>0</v>
      </c>
      <c r="F185" s="1">
        <v>0</v>
      </c>
      <c r="G185" s="2">
        <f t="shared" si="0"/>
        <v>280.048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1507.22</v>
      </c>
      <c r="D186" s="1">
        <f>'PR-RAS'!E190</f>
        <v>1380.54</v>
      </c>
      <c r="E186" s="1">
        <v>0</v>
      </c>
      <c r="F186" s="1">
        <v>0</v>
      </c>
      <c r="G186" s="2">
        <f t="shared" si="0"/>
        <v>789.63549999999998</v>
      </c>
      <c r="H186" s="2">
        <f t="shared" si="1"/>
        <v>0.68000000000006366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41.75</v>
      </c>
      <c r="D187" s="1">
        <f>'PR-RAS'!E191</f>
        <v>156.51</v>
      </c>
      <c r="E187" s="1">
        <v>0</v>
      </c>
      <c r="F187" s="1">
        <v>0</v>
      </c>
      <c r="G187" s="2">
        <f t="shared" si="0"/>
        <v>65.987219999999994</v>
      </c>
      <c r="H187" s="2">
        <f t="shared" si="1"/>
        <v>0.74000000000000909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123.27</v>
      </c>
      <c r="D188" s="1">
        <f>'PR-RAS'!E192</f>
        <v>236.09</v>
      </c>
      <c r="E188" s="1">
        <v>0</v>
      </c>
      <c r="F188" s="1">
        <v>0</v>
      </c>
      <c r="G188" s="2">
        <f t="shared" si="0"/>
        <v>111.34915000000001</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1542.83</v>
      </c>
      <c r="D189" s="1">
        <f>'PR-RAS'!E193</f>
        <v>2652.07</v>
      </c>
      <c r="E189" s="1">
        <v>0</v>
      </c>
      <c r="F189" s="1">
        <v>0</v>
      </c>
      <c r="G189" s="2">
        <f t="shared" si="0"/>
        <v>1287.23036</v>
      </c>
      <c r="H189" s="2">
        <f t="shared" si="1"/>
        <v>0.24000000000023647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19867.95</v>
      </c>
      <c r="D191" s="1">
        <f>'PR-RAS'!E195</f>
        <v>8907.9599999999991</v>
      </c>
      <c r="E191" s="1">
        <v>0</v>
      </c>
      <c r="F191" s="1">
        <v>0</v>
      </c>
      <c r="G191" s="2">
        <f t="shared" si="0"/>
        <v>7159.9352999999992</v>
      </c>
      <c r="H191" s="2">
        <f t="shared" si="1"/>
        <v>9.0000000000145519E-2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939.73</v>
      </c>
      <c r="D192" s="1">
        <f>'PR-RAS'!E196</f>
        <v>1277.8799999999999</v>
      </c>
      <c r="E192" s="1">
        <v>0</v>
      </c>
      <c r="F192" s="1">
        <v>0</v>
      </c>
      <c r="G192" s="2">
        <f t="shared" si="0"/>
        <v>667.63859000000002</v>
      </c>
      <c r="H192" s="2">
        <f t="shared" si="1"/>
        <v>0.39000000000010004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939.73</v>
      </c>
      <c r="D206" s="1">
        <f>'PR-RAS'!E210</f>
        <v>1277.8799999999999</v>
      </c>
      <c r="E206" s="1">
        <v>0</v>
      </c>
      <c r="F206" s="1">
        <v>0</v>
      </c>
      <c r="G206" s="2">
        <f t="shared" si="0"/>
        <v>716.57544999999993</v>
      </c>
      <c r="H206" s="2">
        <f t="shared" si="1"/>
        <v>0.39000000000010004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938.74</v>
      </c>
      <c r="D207" s="1">
        <f>'PR-RAS'!E211</f>
        <v>1272.53</v>
      </c>
      <c r="E207" s="1">
        <v>0</v>
      </c>
      <c r="F207" s="1">
        <v>0</v>
      </c>
      <c r="G207" s="2">
        <f t="shared" si="0"/>
        <v>717.66279999999995</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0.99</v>
      </c>
      <c r="D209" s="1">
        <f>'PR-RAS'!E213</f>
        <v>5.35</v>
      </c>
      <c r="E209" s="1">
        <v>0</v>
      </c>
      <c r="F209" s="1">
        <v>0</v>
      </c>
      <c r="G209" s="2">
        <f t="shared" si="0"/>
        <v>2.4315199999999999</v>
      </c>
      <c r="H209" s="2">
        <f t="shared" si="1"/>
        <v>0.35999999999999965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31255.010000000002</v>
      </c>
      <c r="D248" s="1">
        <f>'PR-RAS'!E252</f>
        <v>40702.729999999996</v>
      </c>
      <c r="E248" s="1">
        <v>0</v>
      </c>
      <c r="F248" s="1">
        <v>0</v>
      </c>
      <c r="G248" s="2">
        <f t="shared" si="0"/>
        <v>27827.13609</v>
      </c>
      <c r="H248" s="2">
        <f t="shared" si="1"/>
        <v>0.2800000000061118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31255.010000000002</v>
      </c>
      <c r="D255" s="1">
        <f>'PR-RAS'!E259</f>
        <v>40702.729999999996</v>
      </c>
      <c r="E255" s="1">
        <v>0</v>
      </c>
      <c r="F255" s="1">
        <v>0</v>
      </c>
      <c r="G255" s="2">
        <f t="shared" si="0"/>
        <v>28615.75938</v>
      </c>
      <c r="H255" s="2">
        <f t="shared" si="1"/>
        <v>0.2800000000061118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17486.29</v>
      </c>
      <c r="D256" s="1">
        <f>'PR-RAS'!E260</f>
        <v>20874.39</v>
      </c>
      <c r="E256" s="1">
        <v>0</v>
      </c>
      <c r="F256" s="1">
        <v>0</v>
      </c>
      <c r="G256" s="2">
        <f t="shared" si="0"/>
        <v>15104.942849999999</v>
      </c>
      <c r="H256" s="2">
        <f t="shared" si="1"/>
        <v>0.68000000000029104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13768.72</v>
      </c>
      <c r="D257" s="1">
        <f>'PR-RAS'!E261</f>
        <v>19828.34</v>
      </c>
      <c r="E257" s="1">
        <v>0</v>
      </c>
      <c r="F257" s="1">
        <v>0</v>
      </c>
      <c r="G257" s="2">
        <f t="shared" si="0"/>
        <v>13676.902400000001</v>
      </c>
      <c r="H257" s="2">
        <f t="shared" si="1"/>
        <v>0.62000000000080036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778.86</v>
      </c>
      <c r="D259" s="1">
        <f>'PR-RAS'!E263</f>
        <v>929.57</v>
      </c>
      <c r="E259" s="1">
        <v>0</v>
      </c>
      <c r="F259" s="1">
        <v>0</v>
      </c>
      <c r="G259" s="2">
        <f t="shared" si="0"/>
        <v>680.60400000000004</v>
      </c>
      <c r="H259" s="2">
        <f t="shared" si="1"/>
        <v>0.56999999999993634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778.86</v>
      </c>
      <c r="D260" s="1">
        <f>'PR-RAS'!E264</f>
        <v>929.57</v>
      </c>
      <c r="E260" s="1">
        <v>0</v>
      </c>
      <c r="F260" s="1">
        <v>0</v>
      </c>
      <c r="G260" s="2">
        <f t="shared" si="0"/>
        <v>683.24200000000008</v>
      </c>
      <c r="H260" s="2">
        <f t="shared" si="1"/>
        <v>0.56999999999993634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149</v>
      </c>
      <c r="E261" s="1">
        <v>0</v>
      </c>
      <c r="F261" s="1">
        <v>0</v>
      </c>
      <c r="G261" s="2">
        <f t="shared" si="0"/>
        <v>77.48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778.86</v>
      </c>
      <c r="D262" s="1">
        <f>'PR-RAS'!E266</f>
        <v>780.57</v>
      </c>
      <c r="E262" s="1">
        <v>0</v>
      </c>
      <c r="F262" s="1">
        <v>0</v>
      </c>
      <c r="G262" s="2">
        <f t="shared" si="0"/>
        <v>610.74</v>
      </c>
      <c r="H262" s="2">
        <f t="shared" si="1"/>
        <v>0.56999999999993634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1280081.79</v>
      </c>
      <c r="D285" s="1">
        <f>'PR-RAS'!E289</f>
        <v>1541432.63</v>
      </c>
      <c r="E285" s="1">
        <v>0</v>
      </c>
      <c r="F285" s="1">
        <v>0</v>
      </c>
      <c r="G285" s="2">
        <f t="shared" si="8"/>
        <v>1239076.9622</v>
      </c>
      <c r="H285" s="2">
        <f t="shared" si="9"/>
        <v>0.58000000007450581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16097.249999999534</v>
      </c>
      <c r="D286" s="1">
        <f>'PR-RAS'!E290</f>
        <v>16012.219999999972</v>
      </c>
      <c r="E286" s="1">
        <v>0</v>
      </c>
      <c r="F286" s="1">
        <v>0</v>
      </c>
      <c r="G286" s="2">
        <f t="shared" si="8"/>
        <v>13714.681649999849</v>
      </c>
      <c r="H286" s="2">
        <f t="shared" si="9"/>
        <v>0.46999999950639904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21523.15</v>
      </c>
      <c r="D288" s="1">
        <f>'PR-RAS'!E292</f>
        <v>15182.1</v>
      </c>
      <c r="E288" s="1">
        <v>0</v>
      </c>
      <c r="F288" s="1">
        <v>0</v>
      </c>
      <c r="G288" s="2">
        <f t="shared" si="8"/>
        <v>14891.669450000001</v>
      </c>
      <c r="H288" s="2">
        <f t="shared" si="9"/>
        <v>0.25000000000181899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2237.0500000000002</v>
      </c>
      <c r="D290" s="1">
        <f>'PR-RAS'!E294</f>
        <v>1544.42</v>
      </c>
      <c r="E290" s="1">
        <v>0</v>
      </c>
      <c r="F290" s="1">
        <v>0</v>
      </c>
      <c r="G290" s="2">
        <f t="shared" si="8"/>
        <v>1539.1822099999999</v>
      </c>
      <c r="H290" s="2">
        <f t="shared" si="9"/>
        <v>0.47000000000025466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376.08</v>
      </c>
      <c r="D291" s="1">
        <f>'PR-RAS'!E295</f>
        <v>384.53</v>
      </c>
      <c r="E291" s="1">
        <v>0</v>
      </c>
      <c r="F291" s="1">
        <v>0</v>
      </c>
      <c r="G291" s="2">
        <f t="shared" si="8"/>
        <v>332.09059999999994</v>
      </c>
      <c r="H291" s="2">
        <f t="shared" si="9"/>
        <v>0.55000000000001137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119.14</v>
      </c>
      <c r="D293" s="1">
        <f>'PR-RAS'!E298</f>
        <v>259.57</v>
      </c>
      <c r="E293" s="1">
        <v>0</v>
      </c>
      <c r="F293" s="1">
        <v>0</v>
      </c>
      <c r="G293" s="2">
        <f t="shared" si="8"/>
        <v>186.37775999999997</v>
      </c>
      <c r="H293" s="2">
        <f t="shared" si="9"/>
        <v>0.57000000000000739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119.14</v>
      </c>
      <c r="D306" s="1">
        <f>'PR-RAS'!E311</f>
        <v>259.57</v>
      </c>
      <c r="E306" s="1">
        <v>0</v>
      </c>
      <c r="F306" s="1">
        <v>0</v>
      </c>
      <c r="G306" s="2">
        <f t="shared" si="8"/>
        <v>194.6754</v>
      </c>
      <c r="H306" s="2">
        <f t="shared" si="9"/>
        <v>0.57000000000000739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119.14</v>
      </c>
      <c r="D307" s="1">
        <f>'PR-RAS'!E312</f>
        <v>59.57</v>
      </c>
      <c r="E307" s="1">
        <v>0</v>
      </c>
      <c r="F307" s="1">
        <v>0</v>
      </c>
      <c r="G307" s="2">
        <f t="shared" si="8"/>
        <v>72.913679999999999</v>
      </c>
      <c r="H307" s="2">
        <f t="shared" si="9"/>
        <v>0.57000000000000028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119.14</v>
      </c>
      <c r="D308" s="1">
        <f>'PR-RAS'!E313</f>
        <v>59.57</v>
      </c>
      <c r="E308" s="1">
        <v>0</v>
      </c>
      <c r="F308" s="1">
        <v>0</v>
      </c>
      <c r="G308" s="2">
        <f t="shared" si="8"/>
        <v>73.151960000000003</v>
      </c>
      <c r="H308" s="2">
        <f t="shared" si="9"/>
        <v>0.57000000000000028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200</v>
      </c>
      <c r="E312" s="1">
        <v>0</v>
      </c>
      <c r="F312" s="1">
        <v>0</v>
      </c>
      <c r="G312" s="2">
        <f t="shared" si="8"/>
        <v>124.4</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200</v>
      </c>
      <c r="E319" s="1">
        <v>0</v>
      </c>
      <c r="F319" s="1">
        <v>0</v>
      </c>
      <c r="G319" s="2">
        <f t="shared" si="8"/>
        <v>127.2</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18056.63</v>
      </c>
      <c r="D345" s="1">
        <f>'PR-RAS'!E350</f>
        <v>26684.050000000003</v>
      </c>
      <c r="E345" s="1">
        <v>0</v>
      </c>
      <c r="F345" s="1">
        <v>0</v>
      </c>
      <c r="G345" s="2">
        <f t="shared" si="8"/>
        <v>24570.107120000001</v>
      </c>
      <c r="H345" s="2">
        <f t="shared" si="9"/>
        <v>0.42000000000189175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18056.63</v>
      </c>
      <c r="D358" s="1">
        <f>'PR-RAS'!E363</f>
        <v>26684.050000000003</v>
      </c>
      <c r="E358" s="1">
        <v>0</v>
      </c>
      <c r="F358" s="1">
        <v>0</v>
      </c>
      <c r="G358" s="2">
        <f t="shared" si="8"/>
        <v>25498.628610000003</v>
      </c>
      <c r="H358" s="2">
        <f t="shared" si="9"/>
        <v>0.42000000000189175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13419.93</v>
      </c>
      <c r="D364" s="1">
        <f>'PR-RAS'!E369</f>
        <v>23500.31</v>
      </c>
      <c r="E364" s="1">
        <v>0</v>
      </c>
      <c r="F364" s="1">
        <v>0</v>
      </c>
      <c r="G364" s="2">
        <f t="shared" si="8"/>
        <v>21932.659650000001</v>
      </c>
      <c r="H364" s="2">
        <f t="shared" si="9"/>
        <v>0.38000000000101863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12860.93</v>
      </c>
      <c r="D365" s="1">
        <f>'PR-RAS'!E370</f>
        <v>9258.4500000000007</v>
      </c>
      <c r="E365" s="1">
        <v>0</v>
      </c>
      <c r="F365" s="1">
        <v>0</v>
      </c>
      <c r="G365" s="2">
        <f t="shared" si="8"/>
        <v>11421.530119999999</v>
      </c>
      <c r="H365" s="2">
        <f t="shared" si="9"/>
        <v>0.52000000000043656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468.9</v>
      </c>
      <c r="E366" s="1">
        <v>0</v>
      </c>
      <c r="F366" s="1">
        <v>0</v>
      </c>
      <c r="G366" s="2">
        <f t="shared" si="8"/>
        <v>342.29699999999997</v>
      </c>
      <c r="H366" s="2">
        <f t="shared" si="9"/>
        <v>0.10000000000002274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4470.9399999999996</v>
      </c>
      <c r="E367" s="1">
        <v>0</v>
      </c>
      <c r="F367" s="1">
        <v>0</v>
      </c>
      <c r="G367" s="2">
        <f t="shared" si="8"/>
        <v>3272.7280799999994</v>
      </c>
      <c r="H367" s="2">
        <f t="shared" si="9"/>
        <v>6.0000000000400178E-2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559</v>
      </c>
      <c r="D371" s="1">
        <f>'PR-RAS'!E376</f>
        <v>9302.02</v>
      </c>
      <c r="E371" s="1">
        <v>0</v>
      </c>
      <c r="F371" s="1">
        <v>0</v>
      </c>
      <c r="G371" s="2">
        <f t="shared" si="8"/>
        <v>7090.3248000000003</v>
      </c>
      <c r="H371" s="2">
        <f t="shared" si="9"/>
        <v>2.0000000000436557E-2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349</v>
      </c>
      <c r="E373" s="1">
        <v>0</v>
      </c>
      <c r="F373" s="1">
        <v>0</v>
      </c>
      <c r="G373" s="2">
        <f t="shared" si="8"/>
        <v>259.65600000000001</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349</v>
      </c>
      <c r="E374" s="1">
        <v>0</v>
      </c>
      <c r="F374" s="1">
        <v>0</v>
      </c>
      <c r="G374" s="2">
        <f t="shared" si="8"/>
        <v>260.35399999999998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4636.7</v>
      </c>
      <c r="D378" s="1">
        <f>'PR-RAS'!E383</f>
        <v>2834.74</v>
      </c>
      <c r="E378" s="1">
        <v>0</v>
      </c>
      <c r="F378" s="1">
        <v>0</v>
      </c>
      <c r="G378" s="2">
        <f t="shared" si="8"/>
        <v>3885.4298600000002</v>
      </c>
      <c r="H378" s="2">
        <f t="shared" si="9"/>
        <v>0.56000000000040018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4636.7</v>
      </c>
      <c r="D379" s="1">
        <f>'PR-RAS'!E384</f>
        <v>2834.74</v>
      </c>
      <c r="E379" s="1">
        <v>0</v>
      </c>
      <c r="F379" s="1">
        <v>0</v>
      </c>
      <c r="G379" s="2">
        <f t="shared" si="8"/>
        <v>3895.7360400000002</v>
      </c>
      <c r="H379" s="2">
        <f t="shared" si="9"/>
        <v>0.56000000000040018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17937.490000000002</v>
      </c>
      <c r="D403" s="1">
        <f>'PR-RAS'!E408</f>
        <v>26424.480000000003</v>
      </c>
      <c r="E403" s="1">
        <v>0</v>
      </c>
      <c r="F403" s="1">
        <v>0</v>
      </c>
      <c r="G403" s="2">
        <f t="shared" si="8"/>
        <v>28456.152900000005</v>
      </c>
      <c r="H403" s="2">
        <f t="shared" si="9"/>
        <v>0.97000000000480213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170.2</v>
      </c>
      <c r="D406" s="1">
        <f>'PR-RAS'!E411</f>
        <v>0</v>
      </c>
      <c r="E406" s="1">
        <v>0</v>
      </c>
      <c r="F406" s="1">
        <v>0</v>
      </c>
      <c r="G406" s="2">
        <f t="shared" si="8"/>
        <v>68.930999999999997</v>
      </c>
      <c r="H406" s="2">
        <f t="shared" si="9"/>
        <v>0.19999999999998863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1296298.1799999995</v>
      </c>
      <c r="D407" s="1">
        <f>'PR-RAS'!E412</f>
        <v>1557704.42</v>
      </c>
      <c r="E407" s="1">
        <v>0</v>
      </c>
      <c r="F407" s="1">
        <v>0</v>
      </c>
      <c r="G407" s="2">
        <f t="shared" si="8"/>
        <v>1791153.05012</v>
      </c>
      <c r="H407" s="2">
        <f t="shared" si="9"/>
        <v>0.59999999939464033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1298138.42</v>
      </c>
      <c r="D408" s="1">
        <f>'PR-RAS'!E413</f>
        <v>1568116.68</v>
      </c>
      <c r="E408" s="1">
        <v>0</v>
      </c>
      <c r="F408" s="1">
        <v>0</v>
      </c>
      <c r="G408" s="2">
        <f t="shared" si="8"/>
        <v>1804789.3144599996</v>
      </c>
      <c r="H408" s="2">
        <f t="shared" si="9"/>
        <v>0.73999999999068677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1840.2400000004563</v>
      </c>
      <c r="D410" s="1">
        <f>'PR-RAS'!E415</f>
        <v>10412.260000000009</v>
      </c>
      <c r="E410" s="1">
        <v>0</v>
      </c>
      <c r="F410" s="1">
        <v>0</v>
      </c>
      <c r="G410" s="2">
        <f t="shared" si="8"/>
        <v>9269.8868400001938</v>
      </c>
      <c r="H410" s="2">
        <f t="shared" si="9"/>
        <v>0.50000000046566129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21523.15</v>
      </c>
      <c r="D411" s="1">
        <f>'PR-RAS'!E416</f>
        <v>15182.1</v>
      </c>
      <c r="E411" s="1">
        <v>0</v>
      </c>
      <c r="F411" s="1">
        <v>0</v>
      </c>
      <c r="G411" s="2">
        <f t="shared" si="8"/>
        <v>21273.8135</v>
      </c>
      <c r="H411" s="2">
        <f t="shared" si="9"/>
        <v>0.25000000000181899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2407.25</v>
      </c>
      <c r="D413" s="1">
        <f>'PR-RAS'!E418</f>
        <v>1544.42</v>
      </c>
      <c r="E413" s="1">
        <v>0</v>
      </c>
      <c r="F413" s="1">
        <v>0</v>
      </c>
      <c r="G413" s="2">
        <f t="shared" si="8"/>
        <v>2264.3890799999999</v>
      </c>
      <c r="H413" s="2">
        <f t="shared" si="9"/>
        <v>0.67000000000007276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1296298.1799999995</v>
      </c>
      <c r="D633" s="1">
        <f>'PR-RAS'!E639</f>
        <v>1557704.42</v>
      </c>
      <c r="E633" s="1">
        <v>0</v>
      </c>
      <c r="F633" s="1">
        <v>0</v>
      </c>
      <c r="G633" s="2">
        <f t="shared" si="10"/>
        <v>2788198.8366399999</v>
      </c>
      <c r="H633" s="2">
        <f t="shared" si="11"/>
        <v>0.59999999939464033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1298138.42</v>
      </c>
      <c r="D634" s="1">
        <f>'PR-RAS'!E640</f>
        <v>1568116.68</v>
      </c>
      <c r="E634" s="1">
        <v>0</v>
      </c>
      <c r="F634" s="1">
        <v>0</v>
      </c>
      <c r="G634" s="2">
        <f t="shared" si="10"/>
        <v>2806957.3367399997</v>
      </c>
      <c r="H634" s="2">
        <f t="shared" si="11"/>
        <v>0.73999999999068677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1840.2400000004563</v>
      </c>
      <c r="D636" s="1">
        <f>'PR-RAS'!E642</f>
        <v>10412.260000000009</v>
      </c>
      <c r="E636" s="1">
        <v>0</v>
      </c>
      <c r="F636" s="1">
        <v>0</v>
      </c>
      <c r="G636" s="2">
        <f t="shared" si="10"/>
        <v>14392.122600000303</v>
      </c>
      <c r="H636" s="2">
        <f t="shared" si="11"/>
        <v>0.50000000046566129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21523.15</v>
      </c>
      <c r="D637" s="1">
        <f>'PR-RAS'!E643</f>
        <v>15182.1</v>
      </c>
      <c r="E637" s="1">
        <v>0</v>
      </c>
      <c r="F637" s="1">
        <v>0</v>
      </c>
      <c r="G637" s="2">
        <f t="shared" si="10"/>
        <v>33000.354600000006</v>
      </c>
      <c r="H637" s="2">
        <f t="shared" si="11"/>
        <v>0.25000000000181899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19682.909999999545</v>
      </c>
      <c r="D639" s="1">
        <f>'PR-RAS'!E645</f>
        <v>4769.8399999999911</v>
      </c>
      <c r="E639" s="1">
        <v>0</v>
      </c>
      <c r="F639" s="1">
        <v>0</v>
      </c>
      <c r="G639" s="2">
        <f t="shared" si="10"/>
        <v>18644.012419999697</v>
      </c>
      <c r="H639" s="2">
        <f t="shared" si="11"/>
        <v>0.2500000004638423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93282.04</v>
      </c>
      <c r="D641" s="1">
        <f>'PR-RAS'!E647</f>
        <v>109729.16</v>
      </c>
      <c r="E641" s="1">
        <v>0</v>
      </c>
      <c r="F641" s="1">
        <v>0</v>
      </c>
      <c r="G641" s="2">
        <f t="shared" si="10"/>
        <v>200153.83040000001</v>
      </c>
      <c r="H641" s="2">
        <f t="shared" si="11"/>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29219.62</v>
      </c>
      <c r="D642" s="1">
        <f>'PR-RAS'!E649</f>
        <v>29517.75</v>
      </c>
      <c r="E642" s="1">
        <v>0</v>
      </c>
      <c r="F642" s="1">
        <v>0</v>
      </c>
      <c r="G642" s="2">
        <f t="shared" si="10"/>
        <v>56571.531920000001</v>
      </c>
      <c r="H642" s="2">
        <f t="shared" si="11"/>
        <v>0.63000000000101863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362596.59</v>
      </c>
      <c r="D643" s="1">
        <f>'PR-RAS'!E650</f>
        <v>374181.12</v>
      </c>
      <c r="E643" s="1">
        <v>0</v>
      </c>
      <c r="F643" s="1">
        <v>0</v>
      </c>
      <c r="G643" s="2">
        <f t="shared" si="10"/>
        <v>713235.56886000012</v>
      </c>
      <c r="H643" s="2">
        <f t="shared" si="11"/>
        <v>0.52999999996973202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362298.46</v>
      </c>
      <c r="D644" s="1">
        <f>'PR-RAS'!E651</f>
        <v>380938.6</v>
      </c>
      <c r="E644" s="1">
        <v>0</v>
      </c>
      <c r="F644" s="1">
        <v>0</v>
      </c>
      <c r="G644" s="2">
        <f t="shared" si="10"/>
        <v>722844.94938000001</v>
      </c>
      <c r="H644" s="2">
        <f t="shared" si="11"/>
        <v>0.86000000004423782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29517.75</v>
      </c>
      <c r="D645" s="1">
        <f>'PR-RAS'!E652</f>
        <v>22760.270000000019</v>
      </c>
      <c r="E645" s="1">
        <v>0</v>
      </c>
      <c r="F645" s="1">
        <v>0</v>
      </c>
      <c r="G645" s="2">
        <f t="shared" si="10"/>
        <v>48324.658760000028</v>
      </c>
      <c r="H645" s="2">
        <f t="shared" si="11"/>
        <v>0.52000000001862645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54</v>
      </c>
      <c r="E647" s="1">
        <v>0</v>
      </c>
      <c r="F647" s="1">
        <v>0</v>
      </c>
      <c r="G647" s="2">
        <f t="shared" si="10"/>
        <v>105.298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47</v>
      </c>
      <c r="E649" s="1">
        <v>0</v>
      </c>
      <c r="F649" s="1">
        <v>0</v>
      </c>
      <c r="G649" s="2">
        <f t="shared" si="10"/>
        <v>90.72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1032599.09</v>
      </c>
      <c r="D668" s="1">
        <f>'PR-RAS'!E675</f>
        <v>1290600.74</v>
      </c>
      <c r="E668" s="1">
        <v>0</v>
      </c>
      <c r="F668" s="1">
        <v>0</v>
      </c>
      <c r="G668" s="2">
        <f t="shared" si="10"/>
        <v>2410404.98019</v>
      </c>
      <c r="H668" s="2">
        <f t="shared" si="11"/>
        <v>0.34999999997671694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2197.9499999999998</v>
      </c>
      <c r="D669" s="1">
        <f>'PR-RAS'!E676</f>
        <v>200</v>
      </c>
      <c r="E669" s="1">
        <v>0</v>
      </c>
      <c r="F669" s="1">
        <v>0</v>
      </c>
      <c r="G669" s="2">
        <f t="shared" si="10"/>
        <v>1735.4305999999999</v>
      </c>
      <c r="H669" s="2">
        <f t="shared" si="11"/>
        <v>5.0000000000181899E-2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4058.13</v>
      </c>
      <c r="D670" s="1">
        <f>'PR-RAS'!E677</f>
        <v>1007.28</v>
      </c>
      <c r="E670" s="1">
        <v>0</v>
      </c>
      <c r="F670" s="1">
        <v>0</v>
      </c>
      <c r="G670" s="2">
        <f t="shared" si="10"/>
        <v>4062.6296100000004</v>
      </c>
      <c r="H670" s="2">
        <f t="shared" si="11"/>
        <v>0.41000000000008185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9799.86</v>
      </c>
      <c r="D687" s="1">
        <f>'PR-RAS'!E694</f>
        <v>2970.74</v>
      </c>
      <c r="E687" s="1">
        <v>0</v>
      </c>
      <c r="F687" s="1">
        <v>0</v>
      </c>
      <c r="G687" s="2">
        <f t="shared" si="10"/>
        <v>10798.559240000001</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13962.4</v>
      </c>
      <c r="D688" s="1">
        <f>'PR-RAS'!E695</f>
        <v>0</v>
      </c>
      <c r="E688" s="1">
        <v>0</v>
      </c>
      <c r="F688" s="1">
        <v>0</v>
      </c>
      <c r="G688" s="2">
        <f t="shared" si="10"/>
        <v>9592.1688000000013</v>
      </c>
      <c r="H688" s="2">
        <f t="shared" si="11"/>
        <v>0.3999999999996362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48050.39</v>
      </c>
      <c r="D703" s="1">
        <f>'PR-RAS'!E710</f>
        <v>44783.89</v>
      </c>
      <c r="E703" s="1">
        <v>0</v>
      </c>
      <c r="F703" s="1">
        <v>0</v>
      </c>
      <c r="G703" s="2">
        <f t="shared" si="10"/>
        <v>96607.955339999986</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31.86</v>
      </c>
      <c r="D705" s="1">
        <f>'PR-RAS'!E712</f>
        <v>0</v>
      </c>
      <c r="E705" s="1">
        <v>0</v>
      </c>
      <c r="F705" s="1">
        <v>0</v>
      </c>
      <c r="G705" s="2">
        <f t="shared" si="10"/>
        <v>22.42944</v>
      </c>
      <c r="H705" s="2">
        <f t="shared" si="11"/>
        <v>0.14000000000000057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4326.38</v>
      </c>
      <c r="D709" s="1">
        <f>'PR-RAS'!E716</f>
        <v>0</v>
      </c>
      <c r="E709" s="1">
        <v>0</v>
      </c>
      <c r="F709" s="1">
        <v>0</v>
      </c>
      <c r="G709" s="2">
        <f t="shared" si="10"/>
        <v>3063.0770400000001</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1474.38</v>
      </c>
      <c r="D710" s="1">
        <f>'PR-RAS'!E717</f>
        <v>441.44</v>
      </c>
      <c r="E710" s="1">
        <v>0</v>
      </c>
      <c r="F710" s="1">
        <v>0</v>
      </c>
      <c r="G710" s="2">
        <f t="shared" si="10"/>
        <v>1671.2973400000001</v>
      </c>
      <c r="H710" s="2">
        <f t="shared" si="11"/>
        <v>0.82000000000010687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18359.98</v>
      </c>
      <c r="D711" s="1">
        <f>'PR-RAS'!E718</f>
        <v>18168.810000000001</v>
      </c>
      <c r="E711" s="1">
        <v>0</v>
      </c>
      <c r="F711" s="1">
        <v>0</v>
      </c>
      <c r="G711" s="2">
        <f t="shared" si="10"/>
        <v>38835.296000000002</v>
      </c>
      <c r="H711" s="2">
        <f t="shared" si="11"/>
        <v>0.20999999999912689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3107.26</v>
      </c>
      <c r="D713" s="1">
        <f>'PR-RAS'!E720</f>
        <v>3043.16</v>
      </c>
      <c r="E713" s="1">
        <v>0</v>
      </c>
      <c r="F713" s="1">
        <v>0</v>
      </c>
      <c r="G713" s="2">
        <f t="shared" si="10"/>
        <v>6545.8289599999998</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86.86</v>
      </c>
      <c r="D714" s="1">
        <f>'PR-RAS'!E721</f>
        <v>173.72</v>
      </c>
      <c r="E714" s="1">
        <v>0</v>
      </c>
      <c r="F714" s="1">
        <v>0</v>
      </c>
      <c r="G714" s="2">
        <f t="shared" si="10"/>
        <v>309.65589999999997</v>
      </c>
      <c r="H714" s="2">
        <f t="shared" si="11"/>
        <v>0.42000000000000171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1914.18</v>
      </c>
      <c r="D715" s="1">
        <f>'PR-RAS'!E722</f>
        <v>765.67</v>
      </c>
      <c r="E715" s="1">
        <v>0</v>
      </c>
      <c r="F715" s="1">
        <v>0</v>
      </c>
      <c r="G715" s="2">
        <f t="shared" si="10"/>
        <v>2460.1012799999999</v>
      </c>
      <c r="H715" s="2">
        <f t="shared" si="11"/>
        <v>0.51000000000010459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131.22</v>
      </c>
      <c r="D719" s="1">
        <f>'PR-RAS'!E726</f>
        <v>36.54</v>
      </c>
      <c r="E719" s="1">
        <v>0</v>
      </c>
      <c r="F719" s="1">
        <v>0</v>
      </c>
      <c r="G719" s="2">
        <f t="shared" si="10"/>
        <v>146.6874</v>
      </c>
      <c r="H719" s="2">
        <f t="shared" si="11"/>
        <v>0.67999999999999972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17486.29</v>
      </c>
      <c r="D816" s="1">
        <f>'PR-RAS'!E823</f>
        <v>20874.39</v>
      </c>
      <c r="E816" s="1">
        <v>0</v>
      </c>
      <c r="F816" s="1">
        <v>0</v>
      </c>
      <c r="G816" s="2">
        <f t="shared" si="18"/>
        <v>48276.582049999997</v>
      </c>
      <c r="H816" s="2">
        <f t="shared" si="19"/>
        <v>0.68000000000029104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13768.72</v>
      </c>
      <c r="D821" s="1">
        <f>'PR-RAS'!E828</f>
        <v>19828.34</v>
      </c>
      <c r="E821" s="1">
        <v>0</v>
      </c>
      <c r="F821" s="1">
        <v>0</v>
      </c>
      <c r="G821" s="2">
        <f t="shared" si="18"/>
        <v>43808.828000000001</v>
      </c>
      <c r="H821" s="2">
        <f t="shared" si="19"/>
        <v>0.62000000000080036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813336.95999999985</v>
      </c>
      <c r="D984" s="6">
        <f>BILANCA!E6</f>
        <v>802721.81999999983</v>
      </c>
      <c r="E984" s="6">
        <v>0</v>
      </c>
      <c r="F984" s="6">
        <v>0</v>
      </c>
      <c r="G984" s="7">
        <f t="shared" ref="G984:G1241" si="22">B984/1000*C984+B984/500*D984</f>
        <v>2418.7805999999996</v>
      </c>
      <c r="H984" s="7">
        <f t="shared" si="19"/>
        <v>0.22000000032130629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684427.8899999999</v>
      </c>
      <c r="D985" s="1">
        <f>BILANCA!E7</f>
        <v>665625.23999999987</v>
      </c>
      <c r="E985" s="1">
        <v>0</v>
      </c>
      <c r="F985" s="1">
        <v>0</v>
      </c>
      <c r="G985" s="2">
        <f t="shared" si="22"/>
        <v>4031.3567399999993</v>
      </c>
      <c r="H985" s="2">
        <f t="shared" si="19"/>
        <v>0.34999999997671694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392.35</v>
      </c>
      <c r="D986" s="1">
        <f>BILANCA!E8</f>
        <v>390.85</v>
      </c>
      <c r="E986" s="1">
        <v>0</v>
      </c>
      <c r="F986" s="1">
        <v>0</v>
      </c>
      <c r="G986" s="2">
        <f t="shared" si="22"/>
        <v>3.5221500000000008</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912.45</v>
      </c>
      <c r="D988" s="1">
        <f>BILANCA!E10</f>
        <v>912.45</v>
      </c>
      <c r="E988" s="1">
        <v>0</v>
      </c>
      <c r="F988" s="1">
        <v>0</v>
      </c>
      <c r="G988" s="2">
        <f t="shared" si="22"/>
        <v>13.686750000000002</v>
      </c>
      <c r="H988" s="2">
        <f t="shared" si="19"/>
        <v>0.90000000000009095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520.1</v>
      </c>
      <c r="D989" s="1">
        <f>BILANCA!E11</f>
        <v>521.6</v>
      </c>
      <c r="E989" s="1">
        <v>0</v>
      </c>
      <c r="F989" s="1">
        <v>0</v>
      </c>
      <c r="G989" s="2">
        <f t="shared" si="22"/>
        <v>9.3798000000000012</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681735.53999999992</v>
      </c>
      <c r="D990" s="1">
        <f>BILANCA!E12</f>
        <v>660763.44999999995</v>
      </c>
      <c r="E990" s="1">
        <v>0</v>
      </c>
      <c r="F990" s="1">
        <v>0</v>
      </c>
      <c r="G990" s="2">
        <f t="shared" si="22"/>
        <v>14022.837079999999</v>
      </c>
      <c r="H990" s="2">
        <f t="shared" si="19"/>
        <v>0.91000000003259629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630496.53999999992</v>
      </c>
      <c r="D991" s="1">
        <f>BILANCA!E13</f>
        <v>623737.07000000007</v>
      </c>
      <c r="E991" s="1">
        <v>0</v>
      </c>
      <c r="F991" s="1">
        <v>0</v>
      </c>
      <c r="G991" s="2">
        <f t="shared" si="22"/>
        <v>15023.765440000003</v>
      </c>
      <c r="H991" s="2">
        <f t="shared" si="19"/>
        <v>0.530000000144355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894291.6</v>
      </c>
      <c r="D993" s="1">
        <f>BILANCA!E15</f>
        <v>899340.68</v>
      </c>
      <c r="E993" s="1">
        <v>0</v>
      </c>
      <c r="F993" s="1">
        <v>0</v>
      </c>
      <c r="G993" s="2">
        <f t="shared" si="22"/>
        <v>26929.729599999999</v>
      </c>
      <c r="H993" s="2">
        <f t="shared" si="19"/>
        <v>0.71999999997206032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49551.56</v>
      </c>
      <c r="D995" s="1">
        <f>BILANCA!E17</f>
        <v>49551.56</v>
      </c>
      <c r="E995" s="1">
        <v>0</v>
      </c>
      <c r="F995" s="1">
        <v>0</v>
      </c>
      <c r="G995" s="2">
        <f t="shared" si="22"/>
        <v>1783.8561599999998</v>
      </c>
      <c r="H995" s="2">
        <f t="shared" si="19"/>
        <v>0.88000000000465661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313346.62</v>
      </c>
      <c r="D996" s="1">
        <f>BILANCA!E18</f>
        <v>325155.17</v>
      </c>
      <c r="E996" s="1">
        <v>0</v>
      </c>
      <c r="F996" s="1">
        <v>0</v>
      </c>
      <c r="G996" s="2">
        <f t="shared" si="22"/>
        <v>12527.54048</v>
      </c>
      <c r="H996" s="2">
        <f t="shared" si="19"/>
        <v>0.54999999998835847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4641.8699999999953</v>
      </c>
      <c r="D997" s="1">
        <f>BILANCA!E19</f>
        <v>2433.929999999993</v>
      </c>
      <c r="E997" s="1">
        <v>0</v>
      </c>
      <c r="F997" s="1">
        <v>0</v>
      </c>
      <c r="G997" s="2">
        <f t="shared" si="22"/>
        <v>133.13621999999975</v>
      </c>
      <c r="H997" s="2">
        <f t="shared" si="19"/>
        <v>0.20000000001164153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181232.01</v>
      </c>
      <c r="D998" s="1">
        <f>BILANCA!E20</f>
        <v>227605.45</v>
      </c>
      <c r="E998" s="1">
        <v>0</v>
      </c>
      <c r="F998" s="1">
        <v>0</v>
      </c>
      <c r="G998" s="2">
        <f t="shared" si="22"/>
        <v>9546.64365</v>
      </c>
      <c r="H998" s="2">
        <f t="shared" si="19"/>
        <v>0.46000000002095476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4540.12</v>
      </c>
      <c r="D999" s="1">
        <f>BILANCA!E21</f>
        <v>19580.7</v>
      </c>
      <c r="E999" s="1">
        <v>0</v>
      </c>
      <c r="F999" s="1">
        <v>0</v>
      </c>
      <c r="G999" s="2">
        <f t="shared" si="22"/>
        <v>699.22432000000003</v>
      </c>
      <c r="H999" s="2">
        <f t="shared" si="19"/>
        <v>0.41999999999916326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6107.97</v>
      </c>
      <c r="D1000" s="1">
        <f>BILANCA!E22</f>
        <v>6107.97</v>
      </c>
      <c r="E1000" s="1">
        <v>0</v>
      </c>
      <c r="F1000" s="1">
        <v>0</v>
      </c>
      <c r="G1000" s="2">
        <f t="shared" si="22"/>
        <v>311.50647000000004</v>
      </c>
      <c r="H1000" s="2">
        <f t="shared" si="19"/>
        <v>5.9999999999490683E-2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5504.08</v>
      </c>
      <c r="D1002" s="1">
        <f>BILANCA!E24</f>
        <v>4560.08</v>
      </c>
      <c r="E1002" s="1">
        <v>0</v>
      </c>
      <c r="F1002" s="1">
        <v>0</v>
      </c>
      <c r="G1002" s="2">
        <f t="shared" si="22"/>
        <v>277.86055999999996</v>
      </c>
      <c r="H1002" s="2">
        <f t="shared" si="19"/>
        <v>0.15999999999985448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15352.13</v>
      </c>
      <c r="D1003" s="1">
        <f>BILANCA!E25</f>
        <v>14846.93</v>
      </c>
      <c r="E1003" s="1">
        <v>0</v>
      </c>
      <c r="F1003" s="1">
        <v>0</v>
      </c>
      <c r="G1003" s="2">
        <f t="shared" si="22"/>
        <v>900.91980000000001</v>
      </c>
      <c r="H1003" s="2">
        <f t="shared" si="19"/>
        <v>0.19999999999890861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46014.9</v>
      </c>
      <c r="D1004" s="1">
        <f>BILANCA!E26</f>
        <v>59720.67</v>
      </c>
      <c r="E1004" s="1">
        <v>0</v>
      </c>
      <c r="F1004" s="1">
        <v>0</v>
      </c>
      <c r="G1004" s="2">
        <f t="shared" si="22"/>
        <v>3474.58104</v>
      </c>
      <c r="H1004" s="2">
        <f t="shared" si="19"/>
        <v>0.43000000000029104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254109.34</v>
      </c>
      <c r="D1006" s="1">
        <f>BILANCA!E28</f>
        <v>329987.87</v>
      </c>
      <c r="E1006" s="1">
        <v>0</v>
      </c>
      <c r="F1006" s="1">
        <v>0</v>
      </c>
      <c r="G1006" s="2">
        <f t="shared" si="22"/>
        <v>21023.956839999999</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349</v>
      </c>
      <c r="E1008" s="1">
        <v>0</v>
      </c>
      <c r="F1008" s="1">
        <v>0</v>
      </c>
      <c r="G1008" s="2">
        <f t="shared" si="22"/>
        <v>17.45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349</v>
      </c>
      <c r="E1012" s="1">
        <v>0</v>
      </c>
      <c r="F1012" s="1">
        <v>0</v>
      </c>
      <c r="G1012" s="2">
        <f t="shared" si="22"/>
        <v>20.242000000000001</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46050.979999999996</v>
      </c>
      <c r="D1013" s="1">
        <f>BILANCA!E35</f>
        <v>34592.449999999997</v>
      </c>
      <c r="E1013" s="1">
        <v>0</v>
      </c>
      <c r="F1013" s="1">
        <v>0</v>
      </c>
      <c r="G1013" s="2">
        <f t="shared" si="22"/>
        <v>3457.0763999999995</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111231.09</v>
      </c>
      <c r="D1014" s="1">
        <f>BILANCA!E36</f>
        <v>114065.83</v>
      </c>
      <c r="E1014" s="1">
        <v>0</v>
      </c>
      <c r="F1014" s="1">
        <v>0</v>
      </c>
      <c r="G1014" s="2">
        <f t="shared" si="22"/>
        <v>10520.24525</v>
      </c>
      <c r="H1014" s="2">
        <f t="shared" si="19"/>
        <v>0.25999999999476131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3581.06</v>
      </c>
      <c r="D1015" s="1">
        <f>BILANCA!E37</f>
        <v>3581.06</v>
      </c>
      <c r="E1015" s="1">
        <v>0</v>
      </c>
      <c r="F1015" s="1">
        <v>0</v>
      </c>
      <c r="G1015" s="2">
        <f t="shared" si="22"/>
        <v>343.78175999999996</v>
      </c>
      <c r="H1015" s="2">
        <f t="shared" si="19"/>
        <v>0.11999999999989086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68761.17</v>
      </c>
      <c r="D1018" s="1">
        <f>BILANCA!E40</f>
        <v>83054.44</v>
      </c>
      <c r="E1018" s="1">
        <v>0</v>
      </c>
      <c r="F1018" s="1">
        <v>0</v>
      </c>
      <c r="G1018" s="2">
        <f t="shared" si="22"/>
        <v>8220.4517500000002</v>
      </c>
      <c r="H1018" s="2">
        <f t="shared" si="19"/>
        <v>0.61000000000058208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546.15</v>
      </c>
      <c r="D1023" s="1">
        <f>BILANCA!E45</f>
        <v>0</v>
      </c>
      <c r="E1023" s="1">
        <v>0</v>
      </c>
      <c r="F1023" s="1">
        <v>0</v>
      </c>
      <c r="G1023" s="2">
        <f t="shared" si="22"/>
        <v>21.846</v>
      </c>
      <c r="H1023" s="2">
        <f t="shared" si="19"/>
        <v>0.14999999999997726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546.15</v>
      </c>
      <c r="D1025" s="1">
        <f>BILANCA!E47</f>
        <v>396.84</v>
      </c>
      <c r="E1025" s="1">
        <v>0</v>
      </c>
      <c r="F1025" s="1">
        <v>0</v>
      </c>
      <c r="G1025" s="2">
        <f t="shared" si="22"/>
        <v>56.272860000000009</v>
      </c>
      <c r="H1025" s="2">
        <f t="shared" si="19"/>
        <v>0.31000000000000227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396.84</v>
      </c>
      <c r="E1028" s="1">
        <v>0</v>
      </c>
      <c r="F1028" s="1">
        <v>0</v>
      </c>
      <c r="G1028" s="2">
        <f t="shared" si="22"/>
        <v>35.715599999999995</v>
      </c>
      <c r="H1028" s="2">
        <f t="shared" si="19"/>
        <v>0.16000000000002501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106996.23</v>
      </c>
      <c r="D1032" s="1">
        <f>BILANCA!E54</f>
        <v>97554.04</v>
      </c>
      <c r="E1032" s="1">
        <v>0</v>
      </c>
      <c r="F1032" s="1">
        <v>0</v>
      </c>
      <c r="G1032" s="2">
        <f t="shared" si="22"/>
        <v>14803.11119</v>
      </c>
      <c r="H1032" s="2">
        <f t="shared" si="19"/>
        <v>0.26999999998952262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106996.23</v>
      </c>
      <c r="D1033" s="1">
        <f>BILANCA!E55</f>
        <v>97554.04</v>
      </c>
      <c r="E1033" s="1">
        <v>0</v>
      </c>
      <c r="F1033" s="1">
        <v>0</v>
      </c>
      <c r="G1033" s="2">
        <f t="shared" si="22"/>
        <v>15105.2155</v>
      </c>
      <c r="H1033" s="2">
        <f t="shared" si="19"/>
        <v>0.26999999998952262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2300</v>
      </c>
      <c r="D1034" s="1">
        <f>BILANCA!E56</f>
        <v>4470.9399999999996</v>
      </c>
      <c r="E1034" s="1">
        <v>0</v>
      </c>
      <c r="F1034" s="1">
        <v>0</v>
      </c>
      <c r="G1034" s="2">
        <f t="shared" si="22"/>
        <v>573.33587999999986</v>
      </c>
      <c r="H1034" s="2">
        <f t="shared" si="19"/>
        <v>6.0000000000400178E-2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2300</v>
      </c>
      <c r="D1036" s="1">
        <f>BILANCA!E58</f>
        <v>4470.9399999999996</v>
      </c>
      <c r="E1036" s="1">
        <v>0</v>
      </c>
      <c r="F1036" s="1">
        <v>0</v>
      </c>
      <c r="G1036" s="2">
        <f t="shared" si="22"/>
        <v>595.81963999999994</v>
      </c>
      <c r="H1036" s="2">
        <f t="shared" si="19"/>
        <v>6.0000000000400178E-2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128909.06999999999</v>
      </c>
      <c r="D1046" s="1">
        <f>BILANCA!E68</f>
        <v>137096.58000000002</v>
      </c>
      <c r="E1046" s="1">
        <v>0</v>
      </c>
      <c r="F1046" s="1">
        <v>0</v>
      </c>
      <c r="G1046" s="2">
        <f t="shared" si="22"/>
        <v>25395.440490000001</v>
      </c>
      <c r="H1046" s="2">
        <f t="shared" si="19"/>
        <v>0.48999999997613486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29517.75</v>
      </c>
      <c r="D1047" s="1">
        <f>BILANCA!E69</f>
        <v>22760.27</v>
      </c>
      <c r="E1047" s="1">
        <v>0</v>
      </c>
      <c r="F1047" s="1">
        <v>0</v>
      </c>
      <c r="G1047" s="2">
        <f t="shared" si="22"/>
        <v>4802.4505600000002</v>
      </c>
      <c r="H1047" s="2">
        <f t="shared" si="19"/>
        <v>0.52000000000043656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29470.12</v>
      </c>
      <c r="D1048" s="1">
        <f>BILANCA!E70</f>
        <v>22756.34</v>
      </c>
      <c r="E1048" s="1">
        <v>0</v>
      </c>
      <c r="F1048" s="1">
        <v>0</v>
      </c>
      <c r="G1048" s="2">
        <f t="shared" si="22"/>
        <v>4873.8819999999996</v>
      </c>
      <c r="H1048" s="2">
        <f t="shared" si="19"/>
        <v>0.45999999999912689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29470.12</v>
      </c>
      <c r="D1050" s="1">
        <f>BILANCA!E72</f>
        <v>22756.34</v>
      </c>
      <c r="E1050" s="1">
        <v>0</v>
      </c>
      <c r="F1050" s="1">
        <v>0</v>
      </c>
      <c r="G1050" s="2">
        <f t="shared" si="22"/>
        <v>5023.8476000000001</v>
      </c>
      <c r="H1050" s="2">
        <f t="shared" si="19"/>
        <v>0.45999999999912689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47.63</v>
      </c>
      <c r="D1054" s="1">
        <f>BILANCA!E76</f>
        <v>3.93</v>
      </c>
      <c r="E1054" s="1">
        <v>0</v>
      </c>
      <c r="F1054" s="1">
        <v>0</v>
      </c>
      <c r="G1054" s="2">
        <f t="shared" si="22"/>
        <v>3.9397899999999995</v>
      </c>
      <c r="H1054" s="2">
        <f t="shared" si="19"/>
        <v>0.43999999999999728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3702</v>
      </c>
      <c r="D1056" s="1">
        <f>BILANCA!E78</f>
        <v>3062.73</v>
      </c>
      <c r="E1056" s="1">
        <v>0</v>
      </c>
      <c r="F1056" s="1">
        <v>0</v>
      </c>
      <c r="G1056" s="2">
        <f t="shared" si="22"/>
        <v>717.4045799999999</v>
      </c>
      <c r="H1056" s="2">
        <f t="shared" si="19"/>
        <v>0.26999999999998181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385</v>
      </c>
      <c r="D1062" s="1">
        <f>BILANCA!E84</f>
        <v>0</v>
      </c>
      <c r="E1062" s="1">
        <v>0</v>
      </c>
      <c r="F1062" s="1">
        <v>0</v>
      </c>
      <c r="G1062" s="2">
        <f t="shared" si="22"/>
        <v>30.414999999999999</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3317</v>
      </c>
      <c r="D1064" s="1">
        <f>BILANCA!E86</f>
        <v>3062.73</v>
      </c>
      <c r="E1064" s="1">
        <v>0</v>
      </c>
      <c r="F1064" s="1">
        <v>0</v>
      </c>
      <c r="G1064" s="2">
        <f t="shared" si="22"/>
        <v>764.83925999999997</v>
      </c>
      <c r="H1064" s="2">
        <f t="shared" si="19"/>
        <v>0.26999999999998181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2237.08</v>
      </c>
      <c r="D1124" s="1">
        <f>BILANCA!E146</f>
        <v>1544.42</v>
      </c>
      <c r="E1124" s="1">
        <v>0</v>
      </c>
      <c r="F1124" s="1">
        <v>0</v>
      </c>
      <c r="G1124" s="2">
        <f t="shared" si="22"/>
        <v>750.95471999999995</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1032.72</v>
      </c>
      <c r="D1127" s="1">
        <f>BILANCA!E149</f>
        <v>284.27999999999997</v>
      </c>
      <c r="E1127" s="1">
        <v>0</v>
      </c>
      <c r="F1127" s="1">
        <v>0</v>
      </c>
      <c r="G1127" s="2">
        <f t="shared" si="22"/>
        <v>230.58431999999999</v>
      </c>
      <c r="H1127" s="2">
        <f t="shared" si="23"/>
        <v>0.55999999999994543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1032.72</v>
      </c>
      <c r="D1135" s="1">
        <f>BILANCA!E157</f>
        <v>284.27999999999997</v>
      </c>
      <c r="E1135" s="1">
        <v>0</v>
      </c>
      <c r="F1135" s="1">
        <v>0</v>
      </c>
      <c r="G1135" s="2">
        <f t="shared" si="22"/>
        <v>243.39456000000001</v>
      </c>
      <c r="H1135" s="2">
        <f t="shared" si="23"/>
        <v>0.55999999999994543</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1249.49</v>
      </c>
      <c r="D1137" s="1">
        <f>BILANCA!E159</f>
        <v>1389.4</v>
      </c>
      <c r="E1137" s="1">
        <v>0</v>
      </c>
      <c r="F1137" s="1">
        <v>0</v>
      </c>
      <c r="G1137" s="2">
        <f t="shared" si="22"/>
        <v>620.35666000000003</v>
      </c>
      <c r="H1137" s="2">
        <f t="shared" si="23"/>
        <v>0.89000000000010004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354.84</v>
      </c>
      <c r="D1138" s="1">
        <f>BILANCA!E160</f>
        <v>384.53</v>
      </c>
      <c r="E1138" s="1">
        <v>0</v>
      </c>
      <c r="F1138" s="1">
        <v>0</v>
      </c>
      <c r="G1138" s="2">
        <f t="shared" si="22"/>
        <v>174.2045</v>
      </c>
      <c r="H1138" s="2">
        <f t="shared" si="23"/>
        <v>0.6300000000000523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399.97</v>
      </c>
      <c r="D1141" s="1">
        <f>BILANCA!E163</f>
        <v>513.79</v>
      </c>
      <c r="E1141" s="1">
        <v>0</v>
      </c>
      <c r="F1141" s="1">
        <v>0</v>
      </c>
      <c r="G1141" s="2">
        <f t="shared" si="22"/>
        <v>225.55290000000002</v>
      </c>
      <c r="H1141" s="2">
        <f t="shared" si="23"/>
        <v>0.24000000000000909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170.2</v>
      </c>
      <c r="D1142" s="1">
        <f>BILANCA!E164</f>
        <v>0</v>
      </c>
      <c r="E1142" s="1">
        <v>0</v>
      </c>
      <c r="F1142" s="1">
        <v>0</v>
      </c>
      <c r="G1142" s="2">
        <f t="shared" si="22"/>
        <v>27.061799999999998</v>
      </c>
      <c r="H1142" s="2">
        <f t="shared" si="23"/>
        <v>0.19999999999998863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170.2</v>
      </c>
      <c r="D1144" s="1">
        <f>BILANCA!E166</f>
        <v>0</v>
      </c>
      <c r="E1144" s="1">
        <v>0</v>
      </c>
      <c r="F1144" s="1">
        <v>0</v>
      </c>
      <c r="G1144" s="2">
        <f t="shared" si="22"/>
        <v>27.402200000000001</v>
      </c>
      <c r="H1144" s="2">
        <f t="shared" si="23"/>
        <v>0.19999999999998863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93282.04</v>
      </c>
      <c r="D1148" s="1">
        <f>BILANCA!E170</f>
        <v>109729.16</v>
      </c>
      <c r="E1148" s="1">
        <v>0</v>
      </c>
      <c r="F1148" s="1">
        <v>0</v>
      </c>
      <c r="G1148" s="2">
        <f t="shared" si="22"/>
        <v>51602.159400000004</v>
      </c>
      <c r="H1148" s="2">
        <f t="shared" si="23"/>
        <v>0.19999999999708962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93282.04</v>
      </c>
      <c r="D1151" s="1">
        <f>BILANCA!E173</f>
        <v>109729.16</v>
      </c>
      <c r="E1151" s="1">
        <v>0</v>
      </c>
      <c r="F1151" s="1">
        <v>0</v>
      </c>
      <c r="G1151" s="2">
        <f t="shared" si="22"/>
        <v>52540.380480000007</v>
      </c>
      <c r="H1151" s="2">
        <f t="shared" si="23"/>
        <v>0.19999999999708962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813336.96000000008</v>
      </c>
      <c r="D1152" s="1">
        <f>BILANCA!E175</f>
        <v>802721.82000000007</v>
      </c>
      <c r="E1152" s="1">
        <v>0</v>
      </c>
      <c r="F1152" s="1">
        <v>0</v>
      </c>
      <c r="G1152" s="2">
        <f t="shared" si="22"/>
        <v>408773.92140000005</v>
      </c>
      <c r="H1152" s="2">
        <f t="shared" si="23"/>
        <v>0.219999999855645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106818.87999999999</v>
      </c>
      <c r="D1153" s="1">
        <f>BILANCA!E176</f>
        <v>130782.32</v>
      </c>
      <c r="E1153" s="1">
        <v>0</v>
      </c>
      <c r="F1153" s="1">
        <v>0</v>
      </c>
      <c r="G1153" s="2">
        <f t="shared" si="22"/>
        <v>62625.198400000008</v>
      </c>
      <c r="H1153" s="2">
        <f t="shared" si="23"/>
        <v>0.44000000001688022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104518.87999999999</v>
      </c>
      <c r="D1154" s="1">
        <f>BILANCA!E177</f>
        <v>126870.73000000001</v>
      </c>
      <c r="E1154" s="1">
        <v>0</v>
      </c>
      <c r="F1154" s="1">
        <v>0</v>
      </c>
      <c r="G1154" s="2">
        <f t="shared" si="22"/>
        <v>61262.518140000007</v>
      </c>
      <c r="H1154" s="2">
        <f t="shared" si="23"/>
        <v>0.38999999999941792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91797.95</v>
      </c>
      <c r="D1155" s="1">
        <f>BILANCA!E178</f>
        <v>109347.93</v>
      </c>
      <c r="E1155" s="1">
        <v>0</v>
      </c>
      <c r="F1155" s="1">
        <v>0</v>
      </c>
      <c r="G1155" s="2">
        <f t="shared" si="22"/>
        <v>53404.935319999997</v>
      </c>
      <c r="H1155" s="2">
        <f t="shared" si="23"/>
        <v>0.1200000000098953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8973.82</v>
      </c>
      <c r="D1156" s="1">
        <f>BILANCA!E179</f>
        <v>9515.2900000000009</v>
      </c>
      <c r="E1156" s="1">
        <v>0</v>
      </c>
      <c r="F1156" s="1">
        <v>0</v>
      </c>
      <c r="G1156" s="2">
        <f t="shared" si="22"/>
        <v>4844.7611999999999</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118.14</v>
      </c>
      <c r="D1157" s="1">
        <f>BILANCA!E180</f>
        <v>138.19</v>
      </c>
      <c r="E1157" s="1">
        <v>0</v>
      </c>
      <c r="F1157" s="1">
        <v>0</v>
      </c>
      <c r="G1157" s="2">
        <f t="shared" si="22"/>
        <v>68.646479999999997</v>
      </c>
      <c r="H1157" s="2">
        <f t="shared" si="23"/>
        <v>0.32999999999999829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118.14</v>
      </c>
      <c r="D1160" s="1">
        <f>BILANCA!E183</f>
        <v>138.19</v>
      </c>
      <c r="E1160" s="1">
        <v>0</v>
      </c>
      <c r="F1160" s="1">
        <v>0</v>
      </c>
      <c r="G1160" s="2">
        <f t="shared" si="22"/>
        <v>69.830039999999997</v>
      </c>
      <c r="H1160" s="2">
        <f t="shared" si="23"/>
        <v>0.32999999999999829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3628.97</v>
      </c>
      <c r="D1165" s="1">
        <f>BILANCA!E188</f>
        <v>7869.32</v>
      </c>
      <c r="E1165" s="1">
        <v>0</v>
      </c>
      <c r="F1165" s="1">
        <v>0</v>
      </c>
      <c r="G1165" s="2">
        <f t="shared" si="22"/>
        <v>3524.9050200000001</v>
      </c>
      <c r="H1165" s="2">
        <f t="shared" si="23"/>
        <v>0.34999999999990905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2300</v>
      </c>
      <c r="D1166" s="1">
        <f>BILANCA!E189</f>
        <v>3911.59</v>
      </c>
      <c r="E1166" s="1">
        <v>0</v>
      </c>
      <c r="F1166" s="1">
        <v>0</v>
      </c>
      <c r="G1166" s="2">
        <f t="shared" si="22"/>
        <v>1852.5419400000001</v>
      </c>
      <c r="H1166" s="2">
        <f t="shared" si="23"/>
        <v>0.40999999999985448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706518.08000000007</v>
      </c>
      <c r="D1214" s="1">
        <f>BILANCA!E237</f>
        <v>671939.5</v>
      </c>
      <c r="E1214" s="1">
        <v>0</v>
      </c>
      <c r="F1214" s="1">
        <v>0</v>
      </c>
      <c r="G1214" s="2">
        <f t="shared" si="22"/>
        <v>473641.72548000002</v>
      </c>
      <c r="H1214" s="2">
        <f t="shared" si="23"/>
        <v>0.58000000007450581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684427.89</v>
      </c>
      <c r="D1215" s="1">
        <f>BILANCA!E238</f>
        <v>665625.24</v>
      </c>
      <c r="E1215" s="1">
        <v>0</v>
      </c>
      <c r="F1215" s="1">
        <v>0</v>
      </c>
      <c r="G1215" s="2">
        <f t="shared" si="22"/>
        <v>467637.38184000005</v>
      </c>
      <c r="H1215" s="2">
        <f t="shared" si="23"/>
        <v>0.34999999997671694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684427.89</v>
      </c>
      <c r="D1216" s="1">
        <f>BILANCA!E239</f>
        <v>665625.24</v>
      </c>
      <c r="E1216" s="1">
        <v>0</v>
      </c>
      <c r="F1216" s="1">
        <v>0</v>
      </c>
      <c r="G1216" s="2">
        <f t="shared" si="22"/>
        <v>469653.06021000003</v>
      </c>
      <c r="H1216" s="2">
        <f t="shared" si="23"/>
        <v>0.34999999997671694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635453.63</v>
      </c>
      <c r="D1217" s="1">
        <f>BILANCA!E240</f>
        <v>622557.56999999995</v>
      </c>
      <c r="E1217" s="1">
        <v>0</v>
      </c>
      <c r="F1217" s="1">
        <v>0</v>
      </c>
      <c r="G1217" s="2">
        <f t="shared" si="22"/>
        <v>440053.09218000004</v>
      </c>
      <c r="H1217" s="2">
        <f t="shared" si="23"/>
        <v>0.80000000004656613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48974.26</v>
      </c>
      <c r="D1218" s="1">
        <f>BILANCA!E241</f>
        <v>43067.67</v>
      </c>
      <c r="E1218" s="1">
        <v>0</v>
      </c>
      <c r="F1218" s="1">
        <v>0</v>
      </c>
      <c r="G1218" s="2">
        <f t="shared" si="22"/>
        <v>31750.756000000001</v>
      </c>
      <c r="H1218" s="2">
        <f t="shared" si="23"/>
        <v>0.5900000000037835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19682.91</v>
      </c>
      <c r="D1222" s="1">
        <f>BILANCA!E245</f>
        <v>4769.84</v>
      </c>
      <c r="E1222" s="1">
        <v>0</v>
      </c>
      <c r="F1222" s="1">
        <v>0</v>
      </c>
      <c r="G1222" s="2">
        <f t="shared" si="22"/>
        <v>6984.1990099999994</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31541.27</v>
      </c>
      <c r="D1223" s="1">
        <f>BILANCA!E246</f>
        <v>18491.88</v>
      </c>
      <c r="E1223" s="1">
        <v>0</v>
      </c>
      <c r="F1223" s="1">
        <v>0</v>
      </c>
      <c r="G1223" s="2">
        <f t="shared" si="22"/>
        <v>16446.0072</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31541.27</v>
      </c>
      <c r="D1224" s="1">
        <f>BILANCA!E247</f>
        <v>18491.88</v>
      </c>
      <c r="E1224" s="1">
        <v>0</v>
      </c>
      <c r="F1224" s="1">
        <v>0</v>
      </c>
      <c r="G1224" s="2">
        <f t="shared" si="22"/>
        <v>16514.532230000001</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11858.36</v>
      </c>
      <c r="D1227" s="1">
        <f>BILANCA!E250</f>
        <v>13722.04</v>
      </c>
      <c r="E1227" s="1">
        <v>0</v>
      </c>
      <c r="F1227" s="1">
        <v>0</v>
      </c>
      <c r="G1227" s="2">
        <f t="shared" si="22"/>
        <v>9589.7953600000001</v>
      </c>
      <c r="H1227" s="2">
        <f t="shared" si="23"/>
        <v>0.40000000000145519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11858.36</v>
      </c>
      <c r="D1229" s="1">
        <f>BILANCA!E252</f>
        <v>13722.04</v>
      </c>
      <c r="E1229" s="1">
        <v>0</v>
      </c>
      <c r="F1229" s="1">
        <v>0</v>
      </c>
      <c r="G1229" s="2">
        <f t="shared" si="22"/>
        <v>9668.4002400000008</v>
      </c>
      <c r="H1229" s="2">
        <f t="shared" si="23"/>
        <v>0.40000000000145519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2237.08</v>
      </c>
      <c r="D1232" s="1">
        <f>BILANCA!E255</f>
        <v>1544.42</v>
      </c>
      <c r="E1232" s="1">
        <v>0</v>
      </c>
      <c r="F1232" s="1">
        <v>0</v>
      </c>
      <c r="G1232" s="2">
        <f t="shared" si="22"/>
        <v>1326.15408</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170.2</v>
      </c>
      <c r="D1233" s="1">
        <f>BILANCA!E256</f>
        <v>0</v>
      </c>
      <c r="E1233" s="1">
        <v>0</v>
      </c>
      <c r="F1233" s="1">
        <v>0</v>
      </c>
      <c r="G1233" s="2">
        <f t="shared" si="22"/>
        <v>42.55</v>
      </c>
      <c r="H1233" s="2">
        <f t="shared" si="23"/>
        <v>0.19999999999998863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8432.74</v>
      </c>
      <c r="D1236" s="1">
        <f>BILANCA!E259</f>
        <v>0</v>
      </c>
      <c r="E1236" s="1">
        <v>0</v>
      </c>
      <c r="F1236" s="1">
        <v>0</v>
      </c>
      <c r="G1236" s="2">
        <f t="shared" si="22"/>
        <v>2133.4832200000001</v>
      </c>
      <c r="H1236" s="2">
        <f t="shared" si="23"/>
        <v>0.26000000000021828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8432.74</v>
      </c>
      <c r="D1237" s="1">
        <f>BILANCA!E260</f>
        <v>0</v>
      </c>
      <c r="E1237" s="1">
        <v>0</v>
      </c>
      <c r="F1237" s="1">
        <v>0</v>
      </c>
      <c r="G1237" s="2">
        <f t="shared" si="22"/>
        <v>2141.9159599999998</v>
      </c>
      <c r="H1237" s="2">
        <f t="shared" si="23"/>
        <v>0.26000000000021828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1604.33</v>
      </c>
      <c r="D1240" s="1">
        <f>BILANCA!E264</f>
        <v>1407</v>
      </c>
      <c r="E1240" s="1">
        <v>0</v>
      </c>
      <c r="F1240" s="1">
        <v>0</v>
      </c>
      <c r="G1240" s="2">
        <f t="shared" si="22"/>
        <v>1135.51081</v>
      </c>
      <c r="H1240" s="2">
        <f t="shared" si="23"/>
        <v>0.32999999999992724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1032.72</v>
      </c>
      <c r="D1241" s="1">
        <f>BILANCA!E265</f>
        <v>651.21</v>
      </c>
      <c r="E1241" s="1">
        <v>0</v>
      </c>
      <c r="F1241" s="1">
        <v>0</v>
      </c>
      <c r="G1241" s="2">
        <f t="shared" si="22"/>
        <v>602.46612000000005</v>
      </c>
      <c r="H1241" s="2">
        <f t="shared" si="23"/>
        <v>0.49000000000000909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136.16</v>
      </c>
      <c r="D1242" s="1">
        <f>BILANCA!E266</f>
        <v>0</v>
      </c>
      <c r="E1242" s="1">
        <v>0</v>
      </c>
      <c r="F1242" s="1">
        <v>0</v>
      </c>
      <c r="G1242" s="2">
        <f t="shared" ref="G1242:G1479" si="24">B1242/1000*C1242+B1242/500*D1242</f>
        <v>35.265439999999998</v>
      </c>
      <c r="H1242" s="2">
        <f t="shared" si="23"/>
        <v>0.15999999999999659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34.04</v>
      </c>
      <c r="D1243" s="1">
        <f>BILANCA!E267</f>
        <v>0</v>
      </c>
      <c r="E1243" s="1">
        <v>0</v>
      </c>
      <c r="F1243" s="1">
        <v>0</v>
      </c>
      <c r="G1243" s="2">
        <f t="shared" si="24"/>
        <v>8.8504000000000005</v>
      </c>
      <c r="H1243" s="2">
        <f t="shared" si="23"/>
        <v>3.9999999999999147E-2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3261.62</v>
      </c>
      <c r="D1244" s="1">
        <f>BILANCA!E268</f>
        <v>3062.3</v>
      </c>
      <c r="E1244" s="1">
        <v>0</v>
      </c>
      <c r="F1244" s="1">
        <v>0</v>
      </c>
      <c r="G1244" s="2">
        <f t="shared" si="24"/>
        <v>2449.8034200000002</v>
      </c>
      <c r="H1244" s="2">
        <f t="shared" si="23"/>
        <v>0.68000000000029104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0.05</v>
      </c>
      <c r="E1245" s="1">
        <v>0</v>
      </c>
      <c r="F1245" s="1">
        <v>0</v>
      </c>
      <c r="G1245" s="2">
        <f t="shared" si="24"/>
        <v>2.6200000000000001E-2</v>
      </c>
      <c r="H1245" s="2">
        <f t="shared" si="23"/>
        <v>0.05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55.38</v>
      </c>
      <c r="D1247" s="1">
        <f>BILANCA!E271</f>
        <v>0.38</v>
      </c>
      <c r="E1247" s="1">
        <v>0</v>
      </c>
      <c r="F1247" s="1">
        <v>0</v>
      </c>
      <c r="G1247" s="2">
        <f t="shared" si="24"/>
        <v>14.820960000000001</v>
      </c>
      <c r="H1247" s="2">
        <f t="shared" si="23"/>
        <v>0.76000000000000256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214.05</v>
      </c>
      <c r="D1263" s="1">
        <f>BILANCA!E287</f>
        <v>45.5</v>
      </c>
      <c r="E1263" s="1">
        <v>0</v>
      </c>
      <c r="F1263" s="1">
        <v>0</v>
      </c>
      <c r="G1263" s="2">
        <f t="shared" si="24"/>
        <v>85.414000000000016</v>
      </c>
      <c r="H1263" s="2">
        <f t="shared" si="23"/>
        <v>0.55000000000001137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104304.83</v>
      </c>
      <c r="D1264" s="1">
        <f>BILANCA!E288</f>
        <v>126825.23</v>
      </c>
      <c r="E1264" s="1">
        <v>0</v>
      </c>
      <c r="F1264" s="1">
        <v>0</v>
      </c>
      <c r="G1264" s="2">
        <f t="shared" si="24"/>
        <v>100585.43649000002</v>
      </c>
      <c r="H1264" s="2">
        <f t="shared" si="23"/>
        <v>0.39999999999417923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2300</v>
      </c>
      <c r="D1265" s="1">
        <f>BILANCA!E289</f>
        <v>3911.59</v>
      </c>
      <c r="E1265" s="1">
        <v>0</v>
      </c>
      <c r="F1265" s="1">
        <v>0</v>
      </c>
      <c r="G1265" s="2">
        <f t="shared" si="24"/>
        <v>2854.7367599999998</v>
      </c>
      <c r="H1265" s="2">
        <f t="shared" si="23"/>
        <v>0.40999999999985448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37.17</v>
      </c>
      <c r="D1274" s="1">
        <f>BILANCA!E298</f>
        <v>0</v>
      </c>
      <c r="E1274" s="1">
        <v>0</v>
      </c>
      <c r="F1274" s="1">
        <v>0</v>
      </c>
      <c r="G1274" s="2">
        <f t="shared" si="24"/>
        <v>10.816469999999999</v>
      </c>
      <c r="H1274" s="2">
        <f t="shared" si="23"/>
        <v>0.17000000000000171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3591.8</v>
      </c>
      <c r="D1278" s="1">
        <f>BILANCA!E302</f>
        <v>7869.32</v>
      </c>
      <c r="E1278" s="1">
        <v>0</v>
      </c>
      <c r="F1278" s="1">
        <v>0</v>
      </c>
      <c r="G1278" s="2">
        <f t="shared" si="24"/>
        <v>5702.4798000000001</v>
      </c>
      <c r="H1278" s="2">
        <f t="shared" si="23"/>
        <v>0.51999999999952706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1298138.42</v>
      </c>
      <c r="D1408" s="1">
        <f>'RAS-funkcijski'!E114</f>
        <v>1568116.68</v>
      </c>
      <c r="E1408" s="1">
        <v>0</v>
      </c>
      <c r="F1408" s="1">
        <v>0</v>
      </c>
      <c r="G1408" s="2">
        <f t="shared" si="24"/>
        <v>487780.89579999994</v>
      </c>
      <c r="H1408" s="2">
        <f t="shared" si="27"/>
        <v>0.73999999999068677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1232277.18</v>
      </c>
      <c r="D1409" s="1">
        <f>'RAS-funkcijski'!E115</f>
        <v>1497068.39</v>
      </c>
      <c r="E1409" s="1">
        <v>0</v>
      </c>
      <c r="F1409" s="1">
        <v>0</v>
      </c>
      <c r="G1409" s="2">
        <f t="shared" si="24"/>
        <v>469131.94955999998</v>
      </c>
      <c r="H1409" s="2">
        <f t="shared" si="27"/>
        <v>0.56999999983236194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1232277.18</v>
      </c>
      <c r="D1411" s="1">
        <f>'RAS-funkcijski'!E117</f>
        <v>1497068.39</v>
      </c>
      <c r="E1411" s="1">
        <v>0</v>
      </c>
      <c r="F1411" s="1">
        <v>0</v>
      </c>
      <c r="G1411" s="2">
        <f t="shared" si="24"/>
        <v>477584.77747999993</v>
      </c>
      <c r="H1411" s="2">
        <f t="shared" si="27"/>
        <v>0.56999999983236194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65861.240000000005</v>
      </c>
      <c r="D1420" s="1">
        <f>'RAS-funkcijski'!E126</f>
        <v>71048.289999999994</v>
      </c>
      <c r="E1420" s="1">
        <v>0</v>
      </c>
      <c r="F1420" s="1">
        <v>0</v>
      </c>
      <c r="G1420" s="2">
        <f t="shared" si="24"/>
        <v>25370.854039999998</v>
      </c>
      <c r="H1420" s="2">
        <f t="shared" si="27"/>
        <v>0.52999999999883585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1298138.42</v>
      </c>
      <c r="D1435" s="13">
        <f>'RAS-funkcijski'!E141</f>
        <v>1568116.68</v>
      </c>
      <c r="E1435" s="13">
        <v>0</v>
      </c>
      <c r="F1435" s="13">
        <v>0</v>
      </c>
      <c r="G1435" s="14">
        <f t="shared" si="24"/>
        <v>607508.93385999999</v>
      </c>
      <c r="H1435" s="14">
        <f t="shared" si="27"/>
        <v>0.73999999999068677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46360.7</v>
      </c>
      <c r="D1436" s="6">
        <f>'P-VRIO'!E5</f>
        <v>0</v>
      </c>
      <c r="E1436" s="6">
        <v>0</v>
      </c>
      <c r="F1436" s="6">
        <v>0</v>
      </c>
      <c r="G1436" s="7">
        <f t="shared" si="24"/>
        <v>46.360700000000001</v>
      </c>
      <c r="H1436" s="7">
        <f t="shared" si="27"/>
        <v>0.30000000000291038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46360.7</v>
      </c>
      <c r="D1453" s="1">
        <f>'P-VRIO'!E22</f>
        <v>0</v>
      </c>
      <c r="E1453" s="1">
        <v>0</v>
      </c>
      <c r="F1453" s="1">
        <v>0</v>
      </c>
      <c r="G1453" s="2">
        <f t="shared" si="24"/>
        <v>834.49259999999992</v>
      </c>
      <c r="H1453" s="2">
        <f t="shared" si="27"/>
        <v>0.30000000000291038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46360.7</v>
      </c>
      <c r="D1454" s="1">
        <f>'P-VRIO'!E23</f>
        <v>0</v>
      </c>
      <c r="E1454" s="1">
        <v>0</v>
      </c>
      <c r="F1454" s="1">
        <v>0</v>
      </c>
      <c r="G1454" s="2">
        <f t="shared" si="24"/>
        <v>880.85329999999988</v>
      </c>
      <c r="H1454" s="2">
        <f t="shared" si="27"/>
        <v>0.30000000000291038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46360.7</v>
      </c>
      <c r="D1456" s="1">
        <f>'P-VRIO'!E25</f>
        <v>0</v>
      </c>
      <c r="E1456" s="1">
        <v>0</v>
      </c>
      <c r="F1456" s="1">
        <v>0</v>
      </c>
      <c r="G1456" s="2">
        <f t="shared" si="24"/>
        <v>973.57470000000001</v>
      </c>
      <c r="H1456" s="2">
        <f t="shared" si="27"/>
        <v>0.30000000000291038</v>
      </c>
      <c r="I1456" s="10">
        <f t="shared" si="30"/>
        <v>292.07241000283346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106818.88</v>
      </c>
      <c r="D1480" s="6"/>
      <c r="E1480" s="6">
        <v>0</v>
      </c>
      <c r="F1480" s="6">
        <v>0</v>
      </c>
      <c r="G1480" s="7">
        <f t="shared" ref="G1480:G1580" si="34">B1480/1000*C1480</f>
        <v>106.81888000000001</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1599386.0300000003</v>
      </c>
      <c r="D1481" s="1">
        <v>0</v>
      </c>
      <c r="E1481" s="1">
        <v>0</v>
      </c>
      <c r="F1481" s="1">
        <v>0</v>
      </c>
      <c r="G1481" s="2">
        <f t="shared" si="34"/>
        <v>3198.7720600000007</v>
      </c>
      <c r="H1481" s="2">
        <f t="shared" si="35"/>
        <v>3.0000000260770321E-2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10380.08</v>
      </c>
      <c r="D1482" s="1">
        <v>0</v>
      </c>
      <c r="E1482" s="1">
        <v>0</v>
      </c>
      <c r="F1482" s="1">
        <v>0</v>
      </c>
      <c r="G1482" s="2">
        <f t="shared" si="34"/>
        <v>31.140240000000002</v>
      </c>
      <c r="H1482" s="2">
        <f t="shared" si="35"/>
        <v>7.999999999992724E-2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1563670.33</v>
      </c>
      <c r="D1483" s="1">
        <v>0</v>
      </c>
      <c r="E1483" s="1">
        <v>0</v>
      </c>
      <c r="F1483" s="1">
        <v>0</v>
      </c>
      <c r="G1483" s="2">
        <f t="shared" si="34"/>
        <v>6254.6813200000006</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1319790.32</v>
      </c>
      <c r="D1484" s="1">
        <v>0</v>
      </c>
      <c r="E1484" s="1">
        <v>0</v>
      </c>
      <c r="F1484" s="1">
        <v>0</v>
      </c>
      <c r="G1484" s="2">
        <f t="shared" si="34"/>
        <v>6598.9516000000003</v>
      </c>
      <c r="H1484" s="2">
        <f t="shared" si="35"/>
        <v>0.32000000006519258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200587.81</v>
      </c>
      <c r="D1485" s="1">
        <v>0</v>
      </c>
      <c r="E1485" s="1">
        <v>0</v>
      </c>
      <c r="F1485" s="1">
        <v>0</v>
      </c>
      <c r="G1485" s="2">
        <f t="shared" si="34"/>
        <v>1203.5268599999999</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1277.8800000000001</v>
      </c>
      <c r="D1486" s="1">
        <v>0</v>
      </c>
      <c r="E1486" s="1">
        <v>0</v>
      </c>
      <c r="F1486" s="1">
        <v>0</v>
      </c>
      <c r="G1486" s="2">
        <f t="shared" si="34"/>
        <v>8.9451600000000013</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40702.730000000003</v>
      </c>
      <c r="D1489" s="1">
        <v>0</v>
      </c>
      <c r="E1489" s="1">
        <v>0</v>
      </c>
      <c r="F1489" s="1">
        <v>0</v>
      </c>
      <c r="G1489" s="2">
        <f t="shared" si="34"/>
        <v>407.02730000000003</v>
      </c>
      <c r="H1489" s="2">
        <f t="shared" si="35"/>
        <v>0.26999999999679858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1311.59</v>
      </c>
      <c r="D1491" s="1">
        <v>0</v>
      </c>
      <c r="E1491" s="1">
        <v>0</v>
      </c>
      <c r="F1491" s="1">
        <v>0</v>
      </c>
      <c r="G1491" s="2">
        <f t="shared" si="34"/>
        <v>15.73908</v>
      </c>
      <c r="H1491" s="2">
        <f t="shared" si="35"/>
        <v>0.41000000000008185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25335.62</v>
      </c>
      <c r="D1492" s="1">
        <v>0</v>
      </c>
      <c r="E1492" s="1">
        <v>0</v>
      </c>
      <c r="F1492" s="1">
        <v>0</v>
      </c>
      <c r="G1492" s="2">
        <f t="shared" si="34"/>
        <v>329.36305999999996</v>
      </c>
      <c r="H1492" s="2">
        <f t="shared" si="35"/>
        <v>0.38000000000101863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1575422.5900000003</v>
      </c>
      <c r="D1499" s="1">
        <v>0</v>
      </c>
      <c r="E1499" s="1">
        <v>0</v>
      </c>
      <c r="F1499" s="1">
        <v>0</v>
      </c>
      <c r="G1499" s="2">
        <f t="shared" si="34"/>
        <v>31508.451800000006</v>
      </c>
      <c r="H1499" s="2">
        <f t="shared" si="35"/>
        <v>0.40999999968335032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6102.56</v>
      </c>
      <c r="D1500" s="1">
        <v>0</v>
      </c>
      <c r="E1500" s="1">
        <v>0</v>
      </c>
      <c r="F1500" s="1">
        <v>0</v>
      </c>
      <c r="G1500" s="2">
        <f t="shared" si="34"/>
        <v>128.15376000000001</v>
      </c>
      <c r="H1500" s="2">
        <f t="shared" si="35"/>
        <v>0.43999999999959982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1545596.0000000002</v>
      </c>
      <c r="D1501" s="1">
        <v>0</v>
      </c>
      <c r="E1501" s="1">
        <v>0</v>
      </c>
      <c r="F1501" s="1">
        <v>0</v>
      </c>
      <c r="G1501" s="2">
        <f t="shared" si="34"/>
        <v>34003.112000000001</v>
      </c>
      <c r="H1501" s="2">
        <f t="shared" si="35"/>
        <v>2.3283064365386963E-10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1302240.3400000001</v>
      </c>
      <c r="D1502" s="1">
        <v>0</v>
      </c>
      <c r="E1502" s="1">
        <v>0</v>
      </c>
      <c r="F1502" s="1">
        <v>0</v>
      </c>
      <c r="G1502" s="2">
        <f t="shared" si="34"/>
        <v>29951.527820000003</v>
      </c>
      <c r="H1502" s="2">
        <f t="shared" si="35"/>
        <v>0.34000000008381903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200046.34</v>
      </c>
      <c r="D1503" s="1">
        <v>0</v>
      </c>
      <c r="E1503" s="1">
        <v>0</v>
      </c>
      <c r="F1503" s="1">
        <v>0</v>
      </c>
      <c r="G1503" s="2">
        <f t="shared" si="34"/>
        <v>4801.1121599999997</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1257.83</v>
      </c>
      <c r="D1504" s="1">
        <v>0</v>
      </c>
      <c r="E1504" s="1">
        <v>0</v>
      </c>
      <c r="F1504" s="1">
        <v>0</v>
      </c>
      <c r="G1504" s="2">
        <f t="shared" si="34"/>
        <v>31.44575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40702.730000000003</v>
      </c>
      <c r="D1507" s="1">
        <v>0</v>
      </c>
      <c r="E1507" s="1">
        <v>0</v>
      </c>
      <c r="F1507" s="1">
        <v>0</v>
      </c>
      <c r="G1507" s="2">
        <f t="shared" si="34"/>
        <v>1139.6764400000002</v>
      </c>
      <c r="H1507" s="2">
        <f t="shared" si="35"/>
        <v>0.26999999999679858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1348.76</v>
      </c>
      <c r="D1509" s="1">
        <v>0</v>
      </c>
      <c r="E1509" s="1">
        <v>0</v>
      </c>
      <c r="F1509" s="1">
        <v>0</v>
      </c>
      <c r="G1509" s="2">
        <f t="shared" si="34"/>
        <v>40.462800000000001</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23724.03</v>
      </c>
      <c r="D1510" s="1">
        <v>0</v>
      </c>
      <c r="E1510" s="1">
        <v>0</v>
      </c>
      <c r="F1510" s="1">
        <v>0</v>
      </c>
      <c r="G1510" s="2">
        <f t="shared" si="34"/>
        <v>735.44493</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130782.31999999983</v>
      </c>
      <c r="D1517" s="1">
        <v>0</v>
      </c>
      <c r="E1517" s="1">
        <v>0</v>
      </c>
      <c r="F1517" s="1">
        <v>0</v>
      </c>
      <c r="G1517" s="2">
        <f t="shared" si="34"/>
        <v>4969.7281599999933</v>
      </c>
      <c r="H1517" s="2">
        <f t="shared" si="35"/>
        <v>0.31999999983236194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45.5</v>
      </c>
      <c r="D1518" s="1">
        <v>0</v>
      </c>
      <c r="E1518" s="1">
        <v>0</v>
      </c>
      <c r="F1518" s="1">
        <v>0</v>
      </c>
      <c r="G1518" s="2">
        <f t="shared" si="34"/>
        <v>1.7745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45.5</v>
      </c>
      <c r="D1524" s="1">
        <v>0</v>
      </c>
      <c r="E1524" s="1">
        <v>0</v>
      </c>
      <c r="F1524" s="1">
        <v>0</v>
      </c>
      <c r="G1524" s="2">
        <f t="shared" si="34"/>
        <v>2.0474999999999999</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45.5</v>
      </c>
      <c r="D1530" s="1">
        <v>0</v>
      </c>
      <c r="E1530" s="1">
        <v>0</v>
      </c>
      <c r="F1530" s="1">
        <v>0</v>
      </c>
      <c r="G1530" s="2">
        <f t="shared" si="34"/>
        <v>2.3205</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45.5</v>
      </c>
      <c r="D1531" s="1">
        <v>0</v>
      </c>
      <c r="E1531" s="1">
        <v>0</v>
      </c>
      <c r="F1531" s="1">
        <v>0</v>
      </c>
      <c r="G1531" s="2">
        <f t="shared" si="34"/>
        <v>2.3660000000000001</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130736.82</v>
      </c>
      <c r="D1576" s="1">
        <v>0</v>
      </c>
      <c r="E1576" s="1">
        <v>0</v>
      </c>
      <c r="F1576" s="1">
        <v>0</v>
      </c>
      <c r="G1576" s="2">
        <f t="shared" si="34"/>
        <v>12681.47154</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7869.32</v>
      </c>
      <c r="D1577" s="1">
        <v>0</v>
      </c>
      <c r="E1577" s="1">
        <v>0</v>
      </c>
      <c r="F1577" s="1">
        <v>0</v>
      </c>
      <c r="G1577" s="2">
        <f t="shared" si="34"/>
        <v>771.19335999999998</v>
      </c>
      <c r="H1577" s="2">
        <f t="shared" si="35"/>
        <v>0.31999999999970896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118955.91</v>
      </c>
      <c r="D1578" s="1">
        <v>0</v>
      </c>
      <c r="E1578" s="1">
        <v>0</v>
      </c>
      <c r="F1578" s="1">
        <v>0</v>
      </c>
      <c r="G1578" s="2">
        <f t="shared" si="34"/>
        <v>11776.635090000002</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3911.59</v>
      </c>
      <c r="D1579" s="1">
        <v>0</v>
      </c>
      <c r="E1579" s="1">
        <v>0</v>
      </c>
      <c r="F1579" s="1">
        <v>0</v>
      </c>
      <c r="G1579" s="2">
        <f t="shared" si="34"/>
        <v>391.15900000000005</v>
      </c>
      <c r="H1579" s="2">
        <f t="shared" si="35"/>
        <v>0.40999999999985448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13578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1296179.0399999996</v>
      </c>
      <c r="I16" s="170">
        <f>'PR-RAS'!E6</f>
        <v>1557444.8499999999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1280081.79</v>
      </c>
      <c r="I17" s="170">
        <f>'PR-RAS'!E151</f>
        <v>1541432.63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19682.909999999545</v>
      </c>
      <c r="I18" s="170">
        <f>'PR-RAS'!E645</f>
        <v>4769.8399999999911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684427.8899999999</v>
      </c>
      <c r="I20" s="173">
        <f>BILANCA!E7</f>
        <v>665625.23999999987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128909.06999999999</v>
      </c>
      <c r="I21" s="175">
        <f>BILANCA!E68</f>
        <v>137096.58000000002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106818.87999999999</v>
      </c>
      <c r="I22" s="175">
        <f>BILANCA!E176</f>
        <v>130782.32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706518.08000000007</v>
      </c>
      <c r="I23" s="177">
        <f>BILANCA!E237</f>
        <v>671939.5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1298138.42</v>
      </c>
      <c r="I27" s="175">
        <f>'RAS-funkcijski'!E114</f>
        <v>1568116.68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1298138.42</v>
      </c>
      <c r="I28" s="179">
        <f>'RAS-funkcijski'!E141</f>
        <v>1568116.68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46360.7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46360.7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106818.88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130782.31999999983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45.5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130736.82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61" zoomScaleNormal="100" workbookViewId="0">
      <selection activeCell="E157" sqref="E1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1296179.0399999996</v>
      </c>
      <c r="E6" s="51">
        <f>E7+E44+E50+E82+E106+E124+E133+E139</f>
        <v>1557444.8499999999</v>
      </c>
      <c r="F6" s="52">
        <f t="shared" ref="F6:F131" si="0">IF(D6&lt;&gt;0,IF(E6/D6&gt;=100,"&gt;&gt;100",E6/D6*100),"-")</f>
        <v>120.15661432081176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1064907.43</v>
      </c>
      <c r="E50" s="51">
        <f>E51+E54+E59+E62+E65+E68+E71+E74+E77</f>
        <v>1309967.92</v>
      </c>
      <c r="F50" s="52">
        <f t="shared" si="0"/>
        <v>123.01237488783414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1038855.17</v>
      </c>
      <c r="E68" s="51">
        <f t="shared" si="15"/>
        <v>1291808.02</v>
      </c>
      <c r="F68" s="52">
        <f t="shared" si="0"/>
        <v>124.34919296787056</v>
      </c>
    </row>
    <row r="69" spans="1:6" ht="12.75" customHeight="1" x14ac:dyDescent="0.2">
      <c r="A69" s="53" t="s">
        <v>184</v>
      </c>
      <c r="B69" s="85" t="s">
        <v>185</v>
      </c>
      <c r="C69" s="50" t="s">
        <v>184</v>
      </c>
      <c r="D69" s="242">
        <v>1034797.04</v>
      </c>
      <c r="E69" s="242">
        <v>1290800.74</v>
      </c>
      <c r="F69" s="52">
        <f t="shared" si="0"/>
        <v>124.73950833875598</v>
      </c>
    </row>
    <row r="70" spans="1:6" ht="24" x14ac:dyDescent="0.2">
      <c r="A70" s="53" t="s">
        <v>186</v>
      </c>
      <c r="B70" s="85" t="s">
        <v>187</v>
      </c>
      <c r="C70" s="50" t="s">
        <v>186</v>
      </c>
      <c r="D70" s="242">
        <v>4058.13</v>
      </c>
      <c r="E70" s="242">
        <v>1007.28</v>
      </c>
      <c r="F70" s="52">
        <f t="shared" si="0"/>
        <v>24.821284680382341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23762.26</v>
      </c>
      <c r="E74" s="51">
        <f t="shared" si="17"/>
        <v>2970.74</v>
      </c>
      <c r="F74" s="52">
        <f t="shared" si="0"/>
        <v>12.501925321918034</v>
      </c>
    </row>
    <row r="75" spans="1:6" ht="12.75" customHeight="1" x14ac:dyDescent="0.2">
      <c r="A75" s="53" t="s">
        <v>196</v>
      </c>
      <c r="B75" s="85" t="s">
        <v>197</v>
      </c>
      <c r="C75" s="50" t="s">
        <v>196</v>
      </c>
      <c r="D75" s="242">
        <v>23762.26</v>
      </c>
      <c r="E75" s="242">
        <v>2970.74</v>
      </c>
      <c r="F75" s="52">
        <f t="shared" si="0"/>
        <v>12.501925321918034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2290</v>
      </c>
      <c r="E77" s="51">
        <f t="shared" si="18"/>
        <v>15189.16</v>
      </c>
      <c r="F77" s="52">
        <f t="shared" si="0"/>
        <v>663.282096069869</v>
      </c>
    </row>
    <row r="78" spans="1:6" ht="12.75" customHeight="1" x14ac:dyDescent="0.2">
      <c r="A78" s="53">
        <v>6391</v>
      </c>
      <c r="B78" s="85" t="s">
        <v>202</v>
      </c>
      <c r="C78" s="50" t="s">
        <v>203</v>
      </c>
      <c r="D78" s="242">
        <v>2290</v>
      </c>
      <c r="E78" s="242">
        <v>1930</v>
      </c>
      <c r="F78" s="52">
        <f t="shared" si="0"/>
        <v>84.279475982532745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13259.16</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24.38</v>
      </c>
      <c r="E82" s="51">
        <f t="shared" si="19"/>
        <v>29.43</v>
      </c>
      <c r="F82" s="52">
        <f t="shared" si="0"/>
        <v>120.71369975389663</v>
      </c>
    </row>
    <row r="83" spans="1:6" ht="12.75" customHeight="1" x14ac:dyDescent="0.2">
      <c r="A83" s="53">
        <v>641</v>
      </c>
      <c r="B83" s="85" t="s">
        <v>212</v>
      </c>
      <c r="C83" s="50" t="s">
        <v>213</v>
      </c>
      <c r="D83" s="51">
        <f t="shared" ref="D83:E83" si="20">SUM(D84:D90)</f>
        <v>24.38</v>
      </c>
      <c r="E83" s="51">
        <f t="shared" si="20"/>
        <v>29.43</v>
      </c>
      <c r="F83" s="52">
        <f t="shared" si="0"/>
        <v>120.71369975389663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24.38</v>
      </c>
      <c r="E85" s="242">
        <v>29.43</v>
      </c>
      <c r="F85" s="52">
        <f t="shared" si="0"/>
        <v>120.71369975389663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67059.649999999994</v>
      </c>
      <c r="E106" s="51">
        <f t="shared" si="23"/>
        <v>54565.39</v>
      </c>
      <c r="F106" s="52">
        <f t="shared" si="0"/>
        <v>81.368438397754844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67059.649999999994</v>
      </c>
      <c r="E112" s="51">
        <f t="shared" si="25"/>
        <v>54565.39</v>
      </c>
      <c r="F112" s="52">
        <f t="shared" si="0"/>
        <v>81.368438397754844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67059.649999999994</v>
      </c>
      <c r="E117" s="242">
        <v>54565.39</v>
      </c>
      <c r="F117" s="52">
        <f t="shared" si="0"/>
        <v>81.368438397754844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4500.1499999999996</v>
      </c>
      <c r="E124" s="51">
        <f t="shared" si="27"/>
        <v>8066.3099999999995</v>
      </c>
      <c r="F124" s="52">
        <f t="shared" si="0"/>
        <v>179.24535848805041</v>
      </c>
    </row>
    <row r="125" spans="1:6" ht="12.75" customHeight="1" x14ac:dyDescent="0.2">
      <c r="A125" s="53">
        <v>661</v>
      </c>
      <c r="B125" s="86" t="s">
        <v>296</v>
      </c>
      <c r="C125" s="50" t="s">
        <v>297</v>
      </c>
      <c r="D125" s="51">
        <f t="shared" ref="D125:E125" si="28">SUM(D126:D127)</f>
        <v>3023.1</v>
      </c>
      <c r="E125" s="51">
        <f t="shared" si="28"/>
        <v>5018.03</v>
      </c>
      <c r="F125" s="52">
        <f t="shared" si="0"/>
        <v>165.98954715358408</v>
      </c>
    </row>
    <row r="126" spans="1:6" ht="12.75" customHeight="1" x14ac:dyDescent="0.2">
      <c r="A126" s="53">
        <v>6614</v>
      </c>
      <c r="B126" s="86" t="s">
        <v>298</v>
      </c>
      <c r="C126" s="50" t="s">
        <v>299</v>
      </c>
      <c r="D126" s="242">
        <v>371.96</v>
      </c>
      <c r="E126" s="242">
        <v>31.8</v>
      </c>
      <c r="F126" s="52">
        <f t="shared" si="0"/>
        <v>8.5493063770297884</v>
      </c>
    </row>
    <row r="127" spans="1:6" ht="12.75" customHeight="1" x14ac:dyDescent="0.2">
      <c r="A127" s="53">
        <v>6615</v>
      </c>
      <c r="B127" s="86" t="s">
        <v>300</v>
      </c>
      <c r="C127" s="50" t="s">
        <v>301</v>
      </c>
      <c r="D127" s="242">
        <v>2651.14</v>
      </c>
      <c r="E127" s="242">
        <v>4986.2299999999996</v>
      </c>
      <c r="F127" s="52">
        <f t="shared" si="0"/>
        <v>188.07871330823721</v>
      </c>
    </row>
    <row r="128" spans="1:6" ht="24" x14ac:dyDescent="0.2">
      <c r="A128" s="53">
        <v>663</v>
      </c>
      <c r="B128" s="231" t="s">
        <v>302</v>
      </c>
      <c r="C128" s="50" t="s">
        <v>303</v>
      </c>
      <c r="D128" s="51">
        <f t="shared" ref="D128:E128" si="29">SUM(D129:D132)</f>
        <v>1477.05</v>
      </c>
      <c r="E128" s="51">
        <f t="shared" si="29"/>
        <v>3048.2799999999997</v>
      </c>
      <c r="F128" s="52">
        <f t="shared" si="0"/>
        <v>206.37622287667986</v>
      </c>
    </row>
    <row r="129" spans="1:6" ht="12.75" customHeight="1" x14ac:dyDescent="0.2">
      <c r="A129" s="53">
        <v>6631</v>
      </c>
      <c r="B129" s="86" t="s">
        <v>304</v>
      </c>
      <c r="C129" s="50" t="s">
        <v>305</v>
      </c>
      <c r="D129" s="242">
        <v>1447.05</v>
      </c>
      <c r="E129" s="242">
        <v>2303.12</v>
      </c>
      <c r="F129" s="52">
        <f t="shared" si="0"/>
        <v>159.15966967278254</v>
      </c>
    </row>
    <row r="130" spans="1:6" ht="12.75" customHeight="1" x14ac:dyDescent="0.2">
      <c r="A130" s="53">
        <v>6632</v>
      </c>
      <c r="B130" s="232" t="s">
        <v>306</v>
      </c>
      <c r="C130" s="50" t="s">
        <v>307</v>
      </c>
      <c r="D130" s="242">
        <v>30</v>
      </c>
      <c r="E130" s="242">
        <v>745.16</v>
      </c>
      <c r="F130" s="52">
        <f t="shared" si="0"/>
        <v>2483.8666666666663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159687.43</v>
      </c>
      <c r="E133" s="51">
        <f t="shared" si="30"/>
        <v>184281.8</v>
      </c>
      <c r="F133" s="52">
        <f t="shared" ref="F133:F223" si="31">IF(D133&lt;&gt;0,IF(E133/D133&gt;=100,"&gt;&gt;100",E133/D133*100),"-")</f>
        <v>115.40156917798727</v>
      </c>
    </row>
    <row r="134" spans="1:6" ht="24" x14ac:dyDescent="0.2">
      <c r="A134" s="53">
        <v>671</v>
      </c>
      <c r="B134" s="232" t="s">
        <v>314</v>
      </c>
      <c r="C134" s="50" t="s">
        <v>315</v>
      </c>
      <c r="D134" s="51">
        <f t="shared" ref="D134:E134" si="32">SUM(D135:D137)</f>
        <v>159687.43</v>
      </c>
      <c r="E134" s="51">
        <f t="shared" si="32"/>
        <v>184281.8</v>
      </c>
      <c r="F134" s="52">
        <f t="shared" si="31"/>
        <v>115.40156917798727</v>
      </c>
    </row>
    <row r="135" spans="1:6" ht="12.75" customHeight="1" x14ac:dyDescent="0.2">
      <c r="A135" s="53">
        <v>6711</v>
      </c>
      <c r="B135" s="85" t="s">
        <v>316</v>
      </c>
      <c r="C135" s="50" t="s">
        <v>317</v>
      </c>
      <c r="D135" s="242">
        <v>157696.43</v>
      </c>
      <c r="E135" s="242">
        <v>173331.8</v>
      </c>
      <c r="F135" s="52">
        <f t="shared" si="31"/>
        <v>109.91485349414695</v>
      </c>
    </row>
    <row r="136" spans="1:6" ht="24" x14ac:dyDescent="0.2">
      <c r="A136" s="53">
        <v>6712</v>
      </c>
      <c r="B136" s="232" t="s">
        <v>318</v>
      </c>
      <c r="C136" s="50" t="s">
        <v>319</v>
      </c>
      <c r="D136" s="242">
        <v>1991</v>
      </c>
      <c r="E136" s="242">
        <v>10950</v>
      </c>
      <c r="F136" s="52">
        <f t="shared" si="31"/>
        <v>549.97488699146163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534</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534</v>
      </c>
      <c r="F150" s="52" t="str">
        <f t="shared" si="31"/>
        <v>-</v>
      </c>
    </row>
    <row r="151" spans="1:6" ht="12.75" customHeight="1" x14ac:dyDescent="0.2">
      <c r="A151" s="53">
        <v>3</v>
      </c>
      <c r="B151" s="85" t="s">
        <v>348</v>
      </c>
      <c r="C151" s="50" t="s">
        <v>56</v>
      </c>
      <c r="D151" s="51">
        <f t="shared" ref="D151:E151" si="35">D152+D163+D196+D215+D224+D252+D263</f>
        <v>1280081.79</v>
      </c>
      <c r="E151" s="51">
        <f t="shared" si="35"/>
        <v>1541432.63</v>
      </c>
      <c r="F151" s="52">
        <f t="shared" si="31"/>
        <v>120.41672977786833</v>
      </c>
    </row>
    <row r="152" spans="1:6" ht="12.75" customHeight="1" x14ac:dyDescent="0.2">
      <c r="A152" s="53">
        <v>31</v>
      </c>
      <c r="B152" s="85" t="s">
        <v>349</v>
      </c>
      <c r="C152" s="50" t="s">
        <v>35</v>
      </c>
      <c r="D152" s="51">
        <f t="shared" ref="D152:E152" si="36">D153+D158+D159</f>
        <v>1025479.87</v>
      </c>
      <c r="E152" s="51">
        <f t="shared" si="36"/>
        <v>1298942.47</v>
      </c>
      <c r="F152" s="52">
        <f t="shared" si="31"/>
        <v>126.66679356660605</v>
      </c>
    </row>
    <row r="153" spans="1:6" ht="12.75" customHeight="1" x14ac:dyDescent="0.2">
      <c r="A153" s="53">
        <v>311</v>
      </c>
      <c r="B153" s="85" t="s">
        <v>350</v>
      </c>
      <c r="C153" s="50" t="s">
        <v>351</v>
      </c>
      <c r="D153" s="51">
        <f t="shared" ref="D153:E153" si="37">SUM(D154:D157)</f>
        <v>847310.87</v>
      </c>
      <c r="E153" s="51">
        <f t="shared" si="37"/>
        <v>1083892.5</v>
      </c>
      <c r="F153" s="52">
        <f t="shared" si="31"/>
        <v>127.92146759547649</v>
      </c>
    </row>
    <row r="154" spans="1:6" ht="12.75" customHeight="1" x14ac:dyDescent="0.2">
      <c r="A154" s="53">
        <v>3111</v>
      </c>
      <c r="B154" s="85" t="s">
        <v>352</v>
      </c>
      <c r="C154" s="50" t="s">
        <v>353</v>
      </c>
      <c r="D154" s="242">
        <v>836116.74</v>
      </c>
      <c r="E154" s="242">
        <v>1071000.29</v>
      </c>
      <c r="F154" s="52">
        <f t="shared" si="31"/>
        <v>128.09219559460084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9763.25</v>
      </c>
      <c r="E156" s="242">
        <v>10300.950000000001</v>
      </c>
      <c r="F156" s="52">
        <f t="shared" si="31"/>
        <v>105.50738739661487</v>
      </c>
    </row>
    <row r="157" spans="1:6" ht="12.75" customHeight="1" x14ac:dyDescent="0.2">
      <c r="A157" s="53">
        <v>3114</v>
      </c>
      <c r="B157" s="85" t="s">
        <v>358</v>
      </c>
      <c r="C157" s="50" t="s">
        <v>359</v>
      </c>
      <c r="D157" s="242">
        <v>1430.88</v>
      </c>
      <c r="E157" s="242">
        <v>2591.2600000000002</v>
      </c>
      <c r="F157" s="52">
        <f t="shared" si="31"/>
        <v>181.09554959185957</v>
      </c>
    </row>
    <row r="158" spans="1:6" ht="12.75" customHeight="1" x14ac:dyDescent="0.2">
      <c r="A158" s="53">
        <v>312</v>
      </c>
      <c r="B158" s="85" t="s">
        <v>360</v>
      </c>
      <c r="C158" s="50" t="s">
        <v>361</v>
      </c>
      <c r="D158" s="242">
        <v>45905.74</v>
      </c>
      <c r="E158" s="242">
        <v>45165.73</v>
      </c>
      <c r="F158" s="52">
        <f t="shared" si="31"/>
        <v>98.387979368157445</v>
      </c>
    </row>
    <row r="159" spans="1:6" ht="12.75" customHeight="1" x14ac:dyDescent="0.2">
      <c r="A159" s="53">
        <v>313</v>
      </c>
      <c r="B159" s="85" t="s">
        <v>362</v>
      </c>
      <c r="C159" s="50" t="s">
        <v>363</v>
      </c>
      <c r="D159" s="51">
        <f t="shared" ref="D159:E159" si="38">SUM(D160:D162)</f>
        <v>132263.26</v>
      </c>
      <c r="E159" s="51">
        <f t="shared" si="38"/>
        <v>169884.24</v>
      </c>
      <c r="F159" s="52">
        <f t="shared" si="31"/>
        <v>128.44401385539717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132263.26</v>
      </c>
      <c r="E161" s="242">
        <v>169884.24</v>
      </c>
      <c r="F161" s="52">
        <f t="shared" si="31"/>
        <v>128.44401385539717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221628.32</v>
      </c>
      <c r="E163" s="51">
        <f t="shared" si="39"/>
        <v>199579.97999999998</v>
      </c>
      <c r="F163" s="52">
        <f t="shared" si="31"/>
        <v>90.05165946301446</v>
      </c>
    </row>
    <row r="164" spans="1:6" ht="12.75" customHeight="1" x14ac:dyDescent="0.2">
      <c r="A164" s="53">
        <v>321</v>
      </c>
      <c r="B164" s="85" t="s">
        <v>371</v>
      </c>
      <c r="C164" s="50" t="s">
        <v>372</v>
      </c>
      <c r="D164" s="51">
        <f t="shared" ref="D164:E164" si="40">SUM(D165:D168)</f>
        <v>38741.869999999995</v>
      </c>
      <c r="E164" s="51">
        <f t="shared" si="40"/>
        <v>28920.950000000004</v>
      </c>
      <c r="F164" s="52">
        <f t="shared" si="31"/>
        <v>74.650371807039789</v>
      </c>
    </row>
    <row r="165" spans="1:6" ht="12.75" customHeight="1" x14ac:dyDescent="0.2">
      <c r="A165" s="53">
        <v>3211</v>
      </c>
      <c r="B165" s="85" t="s">
        <v>373</v>
      </c>
      <c r="C165" s="50" t="s">
        <v>374</v>
      </c>
      <c r="D165" s="242">
        <v>9398.02</v>
      </c>
      <c r="E165" s="242">
        <v>9103.0300000000007</v>
      </c>
      <c r="F165" s="52">
        <f t="shared" si="31"/>
        <v>96.861147348058424</v>
      </c>
    </row>
    <row r="166" spans="1:6" ht="12.75" customHeight="1" x14ac:dyDescent="0.2">
      <c r="A166" s="53">
        <v>3212</v>
      </c>
      <c r="B166" s="85" t="s">
        <v>375</v>
      </c>
      <c r="C166" s="50" t="s">
        <v>376</v>
      </c>
      <c r="D166" s="242">
        <v>18359.98</v>
      </c>
      <c r="E166" s="242">
        <v>18168.810000000001</v>
      </c>
      <c r="F166" s="52">
        <f t="shared" si="31"/>
        <v>98.9587679289411</v>
      </c>
    </row>
    <row r="167" spans="1:6" ht="12.75" customHeight="1" x14ac:dyDescent="0.2">
      <c r="A167" s="53">
        <v>3213</v>
      </c>
      <c r="B167" s="85" t="s">
        <v>377</v>
      </c>
      <c r="C167" s="50" t="s">
        <v>378</v>
      </c>
      <c r="D167" s="242">
        <v>9450.34</v>
      </c>
      <c r="E167" s="242">
        <v>990.21</v>
      </c>
      <c r="F167" s="52">
        <f t="shared" si="31"/>
        <v>10.478035710884475</v>
      </c>
    </row>
    <row r="168" spans="1:6" ht="12.75" customHeight="1" x14ac:dyDescent="0.2">
      <c r="A168" s="53">
        <v>3214</v>
      </c>
      <c r="B168" s="85" t="s">
        <v>379</v>
      </c>
      <c r="C168" s="50" t="s">
        <v>380</v>
      </c>
      <c r="D168" s="242">
        <v>1533.53</v>
      </c>
      <c r="E168" s="242">
        <v>658.9</v>
      </c>
      <c r="F168" s="52">
        <f t="shared" si="31"/>
        <v>42.966228244638188</v>
      </c>
    </row>
    <row r="169" spans="1:6" ht="12.75" customHeight="1" x14ac:dyDescent="0.2">
      <c r="A169" s="53">
        <v>322</v>
      </c>
      <c r="B169" s="85" t="s">
        <v>381</v>
      </c>
      <c r="C169" s="50" t="s">
        <v>382</v>
      </c>
      <c r="D169" s="51">
        <f t="shared" ref="D169:E169" si="41">SUM(D170:D176)</f>
        <v>124687.05000000002</v>
      </c>
      <c r="E169" s="51">
        <f t="shared" si="41"/>
        <v>131736.44999999998</v>
      </c>
      <c r="F169" s="52">
        <f t="shared" si="31"/>
        <v>105.65367453957725</v>
      </c>
    </row>
    <row r="170" spans="1:6" ht="12.75" customHeight="1" x14ac:dyDescent="0.2">
      <c r="A170" s="53">
        <v>3221</v>
      </c>
      <c r="B170" s="85" t="s">
        <v>383</v>
      </c>
      <c r="C170" s="50" t="s">
        <v>384</v>
      </c>
      <c r="D170" s="242">
        <v>16597.93</v>
      </c>
      <c r="E170" s="242">
        <v>17891.7</v>
      </c>
      <c r="F170" s="52">
        <f t="shared" si="31"/>
        <v>107.79476717879881</v>
      </c>
    </row>
    <row r="171" spans="1:6" ht="12.75" customHeight="1" x14ac:dyDescent="0.2">
      <c r="A171" s="53">
        <v>3222</v>
      </c>
      <c r="B171" s="85" t="s">
        <v>385</v>
      </c>
      <c r="C171" s="50" t="s">
        <v>386</v>
      </c>
      <c r="D171" s="242">
        <v>65861.240000000005</v>
      </c>
      <c r="E171" s="242">
        <v>67334.880000000005</v>
      </c>
      <c r="F171" s="52">
        <f t="shared" si="31"/>
        <v>102.23749203628721</v>
      </c>
    </row>
    <row r="172" spans="1:6" ht="12.75" customHeight="1" x14ac:dyDescent="0.2">
      <c r="A172" s="53">
        <v>3223</v>
      </c>
      <c r="B172" s="85" t="s">
        <v>387</v>
      </c>
      <c r="C172" s="50" t="s">
        <v>388</v>
      </c>
      <c r="D172" s="242">
        <v>33969.97</v>
      </c>
      <c r="E172" s="242">
        <v>34267.94</v>
      </c>
      <c r="F172" s="52">
        <f t="shared" si="31"/>
        <v>100.87715708904071</v>
      </c>
    </row>
    <row r="173" spans="1:6" ht="12.75" customHeight="1" x14ac:dyDescent="0.2">
      <c r="A173" s="53">
        <v>3224</v>
      </c>
      <c r="B173" s="85" t="s">
        <v>389</v>
      </c>
      <c r="C173" s="50" t="s">
        <v>390</v>
      </c>
      <c r="D173" s="242">
        <v>4429.82</v>
      </c>
      <c r="E173" s="242">
        <v>5990.75</v>
      </c>
      <c r="F173" s="52">
        <f t="shared" si="31"/>
        <v>135.23687192707604</v>
      </c>
    </row>
    <row r="174" spans="1:6" ht="12.75" customHeight="1" x14ac:dyDescent="0.2">
      <c r="A174" s="53">
        <v>3225</v>
      </c>
      <c r="B174" s="85" t="s">
        <v>391</v>
      </c>
      <c r="C174" s="50" t="s">
        <v>392</v>
      </c>
      <c r="D174" s="242">
        <v>2765.37</v>
      </c>
      <c r="E174" s="242">
        <v>5545.32</v>
      </c>
      <c r="F174" s="52">
        <f t="shared" si="31"/>
        <v>200.52723505353717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1062.72</v>
      </c>
      <c r="E176" s="242">
        <v>705.86</v>
      </c>
      <c r="F176" s="52">
        <f t="shared" si="31"/>
        <v>66.420129479072571</v>
      </c>
    </row>
    <row r="177" spans="1:6" ht="12.75" customHeight="1" x14ac:dyDescent="0.2">
      <c r="A177" s="53">
        <v>323</v>
      </c>
      <c r="B177" s="85" t="s">
        <v>397</v>
      </c>
      <c r="C177" s="50" t="s">
        <v>398</v>
      </c>
      <c r="D177" s="51">
        <f t="shared" ref="D177:E177" si="42">SUM(D178:D186)</f>
        <v>34269.229999999996</v>
      </c>
      <c r="E177" s="51">
        <f t="shared" si="42"/>
        <v>25217.409999999996</v>
      </c>
      <c r="F177" s="52">
        <f t="shared" si="31"/>
        <v>73.586158778589422</v>
      </c>
    </row>
    <row r="178" spans="1:6" ht="12.75" customHeight="1" x14ac:dyDescent="0.2">
      <c r="A178" s="53">
        <v>3231</v>
      </c>
      <c r="B178" s="85" t="s">
        <v>399</v>
      </c>
      <c r="C178" s="50" t="s">
        <v>400</v>
      </c>
      <c r="D178" s="242">
        <v>4267.95</v>
      </c>
      <c r="E178" s="242">
        <v>3931.69</v>
      </c>
      <c r="F178" s="52">
        <f t="shared" si="31"/>
        <v>92.121276022446381</v>
      </c>
    </row>
    <row r="179" spans="1:6" ht="12.75" customHeight="1" x14ac:dyDescent="0.2">
      <c r="A179" s="53">
        <v>3232</v>
      </c>
      <c r="B179" s="85" t="s">
        <v>401</v>
      </c>
      <c r="C179" s="50" t="s">
        <v>402</v>
      </c>
      <c r="D179" s="242">
        <v>16526.98</v>
      </c>
      <c r="E179" s="242">
        <v>8086.44</v>
      </c>
      <c r="F179" s="52">
        <f t="shared" si="31"/>
        <v>48.928721399795968</v>
      </c>
    </row>
    <row r="180" spans="1:6" ht="12.75" customHeight="1" x14ac:dyDescent="0.2">
      <c r="A180" s="53">
        <v>3233</v>
      </c>
      <c r="B180" s="85" t="s">
        <v>403</v>
      </c>
      <c r="C180" s="50" t="s">
        <v>404</v>
      </c>
      <c r="D180" s="242">
        <v>66.400000000000006</v>
      </c>
      <c r="E180" s="242">
        <v>306.95</v>
      </c>
      <c r="F180" s="52">
        <f t="shared" si="31"/>
        <v>462.27409638554218</v>
      </c>
    </row>
    <row r="181" spans="1:6" ht="12.75" customHeight="1" x14ac:dyDescent="0.2">
      <c r="A181" s="53">
        <v>3234</v>
      </c>
      <c r="B181" s="85" t="s">
        <v>405</v>
      </c>
      <c r="C181" s="50" t="s">
        <v>406</v>
      </c>
      <c r="D181" s="242">
        <v>3569.31</v>
      </c>
      <c r="E181" s="242">
        <v>3691.57</v>
      </c>
      <c r="F181" s="52">
        <f t="shared" si="31"/>
        <v>103.42531189501614</v>
      </c>
    </row>
    <row r="182" spans="1:6" ht="12.75" customHeight="1" x14ac:dyDescent="0.2">
      <c r="A182" s="53">
        <v>3235</v>
      </c>
      <c r="B182" s="85" t="s">
        <v>407</v>
      </c>
      <c r="C182" s="50" t="s">
        <v>408</v>
      </c>
      <c r="D182" s="242">
        <v>1594.36</v>
      </c>
      <c r="E182" s="242">
        <v>1936.45</v>
      </c>
      <c r="F182" s="52">
        <f t="shared" si="31"/>
        <v>121.45625831054467</v>
      </c>
    </row>
    <row r="183" spans="1:6" ht="12.75" customHeight="1" x14ac:dyDescent="0.2">
      <c r="A183" s="53">
        <v>3236</v>
      </c>
      <c r="B183" s="85" t="s">
        <v>409</v>
      </c>
      <c r="C183" s="50" t="s">
        <v>410</v>
      </c>
      <c r="D183" s="242">
        <v>3107.26</v>
      </c>
      <c r="E183" s="242">
        <v>3043.16</v>
      </c>
      <c r="F183" s="52">
        <f t="shared" si="31"/>
        <v>97.937089268358605</v>
      </c>
    </row>
    <row r="184" spans="1:6" ht="12.75" customHeight="1" x14ac:dyDescent="0.2">
      <c r="A184" s="53">
        <v>3237</v>
      </c>
      <c r="B184" s="85" t="s">
        <v>411</v>
      </c>
      <c r="C184" s="50" t="s">
        <v>412</v>
      </c>
      <c r="D184" s="242">
        <v>2125.46</v>
      </c>
      <c r="E184" s="242">
        <v>1329.39</v>
      </c>
      <c r="F184" s="52">
        <f t="shared" si="31"/>
        <v>62.545990044508017</v>
      </c>
    </row>
    <row r="185" spans="1:6" ht="12.75" customHeight="1" x14ac:dyDescent="0.2">
      <c r="A185" s="53">
        <v>3238</v>
      </c>
      <c r="B185" s="85" t="s">
        <v>413</v>
      </c>
      <c r="C185" s="50" t="s">
        <v>414</v>
      </c>
      <c r="D185" s="242">
        <v>877.42</v>
      </c>
      <c r="E185" s="242">
        <v>874.92</v>
      </c>
      <c r="F185" s="52">
        <f t="shared" si="31"/>
        <v>99.715073738916374</v>
      </c>
    </row>
    <row r="186" spans="1:6" ht="12.75" customHeight="1" x14ac:dyDescent="0.2">
      <c r="A186" s="53">
        <v>3239</v>
      </c>
      <c r="B186" s="85" t="s">
        <v>415</v>
      </c>
      <c r="C186" s="50" t="s">
        <v>416</v>
      </c>
      <c r="D186" s="242">
        <v>2134.09</v>
      </c>
      <c r="E186" s="242">
        <v>2016.84</v>
      </c>
      <c r="F186" s="52">
        <f t="shared" si="31"/>
        <v>94.505854954570793</v>
      </c>
    </row>
    <row r="187" spans="1:6" ht="12.75" customHeight="1" x14ac:dyDescent="0.2">
      <c r="A187" s="53">
        <v>324</v>
      </c>
      <c r="B187" s="85" t="s">
        <v>417</v>
      </c>
      <c r="C187" s="50" t="s">
        <v>418</v>
      </c>
      <c r="D187" s="242">
        <v>69.150000000000006</v>
      </c>
      <c r="E187" s="242"/>
      <c r="F187" s="52">
        <f t="shared" si="31"/>
        <v>0</v>
      </c>
    </row>
    <row r="188" spans="1:6" ht="12.75" customHeight="1" x14ac:dyDescent="0.2">
      <c r="A188" s="53">
        <v>329</v>
      </c>
      <c r="B188" s="85" t="s">
        <v>419</v>
      </c>
      <c r="C188" s="50" t="s">
        <v>420</v>
      </c>
      <c r="D188" s="51">
        <f t="shared" ref="D188:E188" si="43">SUM(D189:D195)</f>
        <v>23861.02</v>
      </c>
      <c r="E188" s="51">
        <f t="shared" si="43"/>
        <v>13705.169999999998</v>
      </c>
      <c r="F188" s="52">
        <f t="shared" si="31"/>
        <v>57.437485907978783</v>
      </c>
    </row>
    <row r="189" spans="1:6" ht="12.75" customHeight="1" x14ac:dyDescent="0.2">
      <c r="A189" s="53">
        <v>3291</v>
      </c>
      <c r="B189" s="232" t="s">
        <v>421</v>
      </c>
      <c r="C189" s="50" t="s">
        <v>422</v>
      </c>
      <c r="D189" s="242">
        <v>778</v>
      </c>
      <c r="E189" s="242">
        <v>372</v>
      </c>
      <c r="F189" s="52">
        <f t="shared" si="31"/>
        <v>47.814910025706943</v>
      </c>
    </row>
    <row r="190" spans="1:6" ht="12.75" customHeight="1" x14ac:dyDescent="0.2">
      <c r="A190" s="53">
        <v>3292</v>
      </c>
      <c r="B190" s="85" t="s">
        <v>423</v>
      </c>
      <c r="C190" s="50" t="s">
        <v>424</v>
      </c>
      <c r="D190" s="242">
        <v>1507.22</v>
      </c>
      <c r="E190" s="242">
        <v>1380.54</v>
      </c>
      <c r="F190" s="52">
        <f t="shared" si="31"/>
        <v>91.595122145406776</v>
      </c>
    </row>
    <row r="191" spans="1:6" ht="12.75" customHeight="1" x14ac:dyDescent="0.2">
      <c r="A191" s="53">
        <v>3293</v>
      </c>
      <c r="B191" s="85" t="s">
        <v>425</v>
      </c>
      <c r="C191" s="50" t="s">
        <v>426</v>
      </c>
      <c r="D191" s="242">
        <v>41.75</v>
      </c>
      <c r="E191" s="242">
        <v>156.51</v>
      </c>
      <c r="F191" s="52">
        <f t="shared" si="31"/>
        <v>374.87425149700596</v>
      </c>
    </row>
    <row r="192" spans="1:6" ht="12.75" customHeight="1" x14ac:dyDescent="0.2">
      <c r="A192" s="53">
        <v>3294</v>
      </c>
      <c r="B192" s="85" t="s">
        <v>427</v>
      </c>
      <c r="C192" s="50" t="s">
        <v>428</v>
      </c>
      <c r="D192" s="242">
        <v>123.27</v>
      </c>
      <c r="E192" s="242">
        <v>236.09</v>
      </c>
      <c r="F192" s="52">
        <f t="shared" si="31"/>
        <v>191.52267380546769</v>
      </c>
    </row>
    <row r="193" spans="1:6" ht="12.75" customHeight="1" x14ac:dyDescent="0.2">
      <c r="A193" s="53">
        <v>3295</v>
      </c>
      <c r="B193" s="85" t="s">
        <v>429</v>
      </c>
      <c r="C193" s="50" t="s">
        <v>430</v>
      </c>
      <c r="D193" s="242">
        <v>1542.83</v>
      </c>
      <c r="E193" s="242">
        <v>2652.07</v>
      </c>
      <c r="F193" s="52">
        <f t="shared" si="31"/>
        <v>171.89645003013945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19867.95</v>
      </c>
      <c r="E195" s="242">
        <v>8907.9599999999991</v>
      </c>
      <c r="F195" s="52">
        <f t="shared" si="31"/>
        <v>44.835828558054544</v>
      </c>
    </row>
    <row r="196" spans="1:6" ht="12.75" customHeight="1" x14ac:dyDescent="0.2">
      <c r="A196" s="53">
        <v>34</v>
      </c>
      <c r="B196" s="232" t="s">
        <v>435</v>
      </c>
      <c r="C196" s="50" t="s">
        <v>436</v>
      </c>
      <c r="D196" s="51">
        <f t="shared" ref="D196:E196" si="44">D197+D202+D210</f>
        <v>939.73</v>
      </c>
      <c r="E196" s="51">
        <f t="shared" si="44"/>
        <v>1277.8799999999999</v>
      </c>
      <c r="F196" s="52">
        <f t="shared" si="31"/>
        <v>135.98374001042853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939.73</v>
      </c>
      <c r="E210" s="51">
        <f t="shared" si="47"/>
        <v>1277.8799999999999</v>
      </c>
      <c r="F210" s="52">
        <f t="shared" si="31"/>
        <v>135.98374001042853</v>
      </c>
    </row>
    <row r="211" spans="1:6" ht="12.75" customHeight="1" x14ac:dyDescent="0.2">
      <c r="A211" s="53">
        <v>3431</v>
      </c>
      <c r="B211" s="232" t="s">
        <v>465</v>
      </c>
      <c r="C211" s="50" t="s">
        <v>466</v>
      </c>
      <c r="D211" s="242">
        <v>938.74</v>
      </c>
      <c r="E211" s="242">
        <v>1272.53</v>
      </c>
      <c r="F211" s="52">
        <f t="shared" si="31"/>
        <v>135.55723629545986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0.99</v>
      </c>
      <c r="E213" s="242">
        <v>5.35</v>
      </c>
      <c r="F213" s="52">
        <f t="shared" si="31"/>
        <v>540.40404040404042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31255.010000000002</v>
      </c>
      <c r="E252" s="51">
        <f t="shared" si="63"/>
        <v>40702.729999999996</v>
      </c>
      <c r="F252" s="52">
        <f t="shared" ref="F252:F258" si="64">IF(D252&lt;&gt;0,IF(E252/D252&gt;=100,"&gt;&gt;100",E252/D252*100),"-")</f>
        <v>130.22785786982629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31255.010000000002</v>
      </c>
      <c r="E259" s="51">
        <f t="shared" si="66"/>
        <v>40702.729999999996</v>
      </c>
      <c r="F259" s="52">
        <f t="shared" ref="F259:F262" si="67">IF(D259&lt;&gt;0,IF(E259/D259&gt;=100,"&gt;&gt;100",E259/D259*100),"-")</f>
        <v>130.22785786982629</v>
      </c>
    </row>
    <row r="260" spans="1:6" ht="12.75" customHeight="1" x14ac:dyDescent="0.2">
      <c r="A260" s="53">
        <v>3721</v>
      </c>
      <c r="B260" s="85" t="s">
        <v>559</v>
      </c>
      <c r="C260" s="50" t="s">
        <v>560</v>
      </c>
      <c r="D260" s="242">
        <v>17486.29</v>
      </c>
      <c r="E260" s="242">
        <v>20874.39</v>
      </c>
      <c r="F260" s="52">
        <f t="shared" si="67"/>
        <v>119.37575094545498</v>
      </c>
    </row>
    <row r="261" spans="1:6" ht="12.75" customHeight="1" x14ac:dyDescent="0.2">
      <c r="A261" s="53">
        <v>3722</v>
      </c>
      <c r="B261" s="85" t="s">
        <v>561</v>
      </c>
      <c r="C261" s="50" t="s">
        <v>562</v>
      </c>
      <c r="D261" s="242">
        <v>13768.72</v>
      </c>
      <c r="E261" s="242">
        <v>19828.34</v>
      </c>
      <c r="F261" s="52">
        <f t="shared" si="67"/>
        <v>144.01004595924675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778.86</v>
      </c>
      <c r="E263" s="51">
        <f t="shared" si="68"/>
        <v>929.57</v>
      </c>
      <c r="F263" s="52">
        <f t="shared" ref="F263:F267" si="69">IF(D263&lt;&gt;0,IF(E263/D263&gt;=100,"&gt;&gt;100",E263/D263*100),"-")</f>
        <v>119.35007575173972</v>
      </c>
    </row>
    <row r="264" spans="1:6" ht="12.75" customHeight="1" x14ac:dyDescent="0.2">
      <c r="A264" s="53">
        <v>381</v>
      </c>
      <c r="B264" s="85" t="s">
        <v>567</v>
      </c>
      <c r="C264" s="50" t="s">
        <v>568</v>
      </c>
      <c r="D264" s="51">
        <f t="shared" ref="D264:E264" si="70">SUM(D265:D267)</f>
        <v>778.86</v>
      </c>
      <c r="E264" s="51">
        <f t="shared" si="70"/>
        <v>929.57</v>
      </c>
      <c r="F264" s="52">
        <f t="shared" si="69"/>
        <v>119.35007575173972</v>
      </c>
    </row>
    <row r="265" spans="1:6" ht="12.75" customHeight="1" x14ac:dyDescent="0.2">
      <c r="A265" s="53">
        <v>3811</v>
      </c>
      <c r="B265" s="85" t="s">
        <v>569</v>
      </c>
      <c r="C265" s="50" t="s">
        <v>570</v>
      </c>
      <c r="D265" s="242">
        <v>0</v>
      </c>
      <c r="E265" s="242">
        <v>149</v>
      </c>
      <c r="F265" s="52" t="str">
        <f t="shared" si="69"/>
        <v>-</v>
      </c>
    </row>
    <row r="266" spans="1:6" ht="12.75" customHeight="1" x14ac:dyDescent="0.2">
      <c r="A266" s="53">
        <v>3812</v>
      </c>
      <c r="B266" s="85" t="s">
        <v>571</v>
      </c>
      <c r="C266" s="50" t="s">
        <v>572</v>
      </c>
      <c r="D266" s="242">
        <v>778.86</v>
      </c>
      <c r="E266" s="242">
        <v>780.57</v>
      </c>
      <c r="F266" s="52">
        <f t="shared" si="69"/>
        <v>100.21955165241508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1280081.79</v>
      </c>
      <c r="E289" s="51">
        <f t="shared" si="79"/>
        <v>1541432.63</v>
      </c>
      <c r="F289" s="52">
        <f t="shared" si="76"/>
        <v>120.41672977786833</v>
      </c>
    </row>
    <row r="290" spans="1:6" ht="12.75" customHeight="1" x14ac:dyDescent="0.2">
      <c r="A290" s="53" t="s">
        <v>608</v>
      </c>
      <c r="B290" s="85" t="s">
        <v>619</v>
      </c>
      <c r="C290" s="50" t="s">
        <v>620</v>
      </c>
      <c r="D290" s="51">
        <f>IF(D6&gt;=D289,D6-D289,0)</f>
        <v>16097.249999999534</v>
      </c>
      <c r="E290" s="51">
        <f>IF(E6&gt;=E289,E6-E289,0)</f>
        <v>16012.219999999972</v>
      </c>
      <c r="F290" s="52">
        <f t="shared" si="76"/>
        <v>99.471773128953302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21523.15</v>
      </c>
      <c r="E292" s="242">
        <v>15182.1</v>
      </c>
      <c r="F292" s="52">
        <f t="shared" si="76"/>
        <v>70.538466720716997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2237.0500000000002</v>
      </c>
      <c r="E294" s="242">
        <v>1544.42</v>
      </c>
      <c r="F294" s="52">
        <f t="shared" si="76"/>
        <v>69.038242328065976</v>
      </c>
    </row>
    <row r="295" spans="1:6" ht="24" x14ac:dyDescent="0.2">
      <c r="A295" s="53">
        <v>9661</v>
      </c>
      <c r="B295" s="85" t="s">
        <v>629</v>
      </c>
      <c r="C295" s="50" t="s">
        <v>630</v>
      </c>
      <c r="D295" s="242">
        <v>376.08</v>
      </c>
      <c r="E295" s="242">
        <v>384.53</v>
      </c>
      <c r="F295" s="52">
        <f t="shared" si="76"/>
        <v>102.24686236970857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119.14</v>
      </c>
      <c r="E298" s="51">
        <f t="shared" si="80"/>
        <v>259.57</v>
      </c>
      <c r="F298" s="52">
        <f t="shared" ref="F298:F418" si="81">IF(D298&lt;&gt;0,IF(E298/D298&gt;=100,"&gt;&gt;100",E298/D298*100),"-")</f>
        <v>217.86973308712439</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119.14</v>
      </c>
      <c r="E311" s="51">
        <f t="shared" si="85"/>
        <v>259.57</v>
      </c>
      <c r="F311" s="52">
        <f t="shared" si="81"/>
        <v>217.86973308712439</v>
      </c>
    </row>
    <row r="312" spans="1:6" ht="12.75" customHeight="1" x14ac:dyDescent="0.2">
      <c r="A312" s="53">
        <v>721</v>
      </c>
      <c r="B312" s="85" t="s">
        <v>662</v>
      </c>
      <c r="C312" s="50" t="s">
        <v>663</v>
      </c>
      <c r="D312" s="51">
        <f t="shared" ref="D312:E312" si="86">SUM(D313:D316)</f>
        <v>119.14</v>
      </c>
      <c r="E312" s="51">
        <f t="shared" si="86"/>
        <v>59.57</v>
      </c>
      <c r="F312" s="52">
        <f t="shared" si="81"/>
        <v>50</v>
      </c>
    </row>
    <row r="313" spans="1:6" ht="12.75" customHeight="1" x14ac:dyDescent="0.2">
      <c r="A313" s="53">
        <v>7211</v>
      </c>
      <c r="B313" s="85" t="s">
        <v>664</v>
      </c>
      <c r="C313" s="50" t="s">
        <v>665</v>
      </c>
      <c r="D313" s="242">
        <v>119.14</v>
      </c>
      <c r="E313" s="242">
        <v>59.57</v>
      </c>
      <c r="F313" s="52">
        <f t="shared" si="81"/>
        <v>50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200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v>200</v>
      </c>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18056.63</v>
      </c>
      <c r="E350" s="51">
        <f t="shared" si="95"/>
        <v>26684.050000000003</v>
      </c>
      <c r="F350" s="52">
        <f t="shared" si="81"/>
        <v>147.77979058107741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18056.63</v>
      </c>
      <c r="E363" s="51">
        <f t="shared" si="99"/>
        <v>26684.050000000003</v>
      </c>
      <c r="F363" s="52">
        <f t="shared" si="81"/>
        <v>147.77979058107741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13419.93</v>
      </c>
      <c r="E369" s="51">
        <f t="shared" si="101"/>
        <v>23500.31</v>
      </c>
      <c r="F369" s="52">
        <f t="shared" si="81"/>
        <v>175.11499687405225</v>
      </c>
    </row>
    <row r="370" spans="1:6" ht="12.75" customHeight="1" x14ac:dyDescent="0.2">
      <c r="A370" s="53">
        <v>4221</v>
      </c>
      <c r="B370" s="85" t="s">
        <v>674</v>
      </c>
      <c r="C370" s="50" t="s">
        <v>766</v>
      </c>
      <c r="D370" s="242">
        <v>12860.93</v>
      </c>
      <c r="E370" s="242">
        <v>9258.4500000000007</v>
      </c>
      <c r="F370" s="52">
        <f t="shared" si="81"/>
        <v>71.988961917995042</v>
      </c>
    </row>
    <row r="371" spans="1:6" ht="12.75" customHeight="1" x14ac:dyDescent="0.2">
      <c r="A371" s="53">
        <v>4222</v>
      </c>
      <c r="B371" s="85" t="s">
        <v>767</v>
      </c>
      <c r="C371" s="50" t="s">
        <v>768</v>
      </c>
      <c r="D371" s="242">
        <v>0</v>
      </c>
      <c r="E371" s="242">
        <v>468.9</v>
      </c>
      <c r="F371" s="52" t="str">
        <f t="shared" si="81"/>
        <v>-</v>
      </c>
    </row>
    <row r="372" spans="1:6" ht="12.75" customHeight="1" x14ac:dyDescent="0.2">
      <c r="A372" s="53">
        <v>4223</v>
      </c>
      <c r="B372" s="85" t="s">
        <v>678</v>
      </c>
      <c r="C372" s="50" t="s">
        <v>769</v>
      </c>
      <c r="D372" s="242">
        <v>0</v>
      </c>
      <c r="E372" s="242">
        <v>4470.9399999999996</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559</v>
      </c>
      <c r="E376" s="242">
        <v>9302.02</v>
      </c>
      <c r="F376" s="52">
        <f t="shared" si="81"/>
        <v>1664.046511627907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349</v>
      </c>
      <c r="F378" s="52" t="str">
        <f t="shared" si="81"/>
        <v>-</v>
      </c>
    </row>
    <row r="379" spans="1:6" ht="12.75" customHeight="1" x14ac:dyDescent="0.2">
      <c r="A379" s="53">
        <v>4231</v>
      </c>
      <c r="B379" s="85" t="s">
        <v>692</v>
      </c>
      <c r="C379" s="50" t="s">
        <v>777</v>
      </c>
      <c r="D379" s="242">
        <v>0</v>
      </c>
      <c r="E379" s="242">
        <v>349</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4636.7</v>
      </c>
      <c r="E383" s="51">
        <f t="shared" si="103"/>
        <v>2834.74</v>
      </c>
      <c r="F383" s="52">
        <f t="shared" si="81"/>
        <v>61.137015549852258</v>
      </c>
    </row>
    <row r="384" spans="1:6" ht="12.75" customHeight="1" x14ac:dyDescent="0.2">
      <c r="A384" s="53">
        <v>4241</v>
      </c>
      <c r="B384" s="85" t="s">
        <v>783</v>
      </c>
      <c r="C384" s="50" t="s">
        <v>784</v>
      </c>
      <c r="D384" s="242">
        <v>4636.7</v>
      </c>
      <c r="E384" s="242">
        <v>2834.74</v>
      </c>
      <c r="F384" s="52">
        <f t="shared" si="81"/>
        <v>61.137015549852258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17937.490000000002</v>
      </c>
      <c r="E408" s="51">
        <f t="shared" si="111"/>
        <v>26424.480000000003</v>
      </c>
      <c r="F408" s="52">
        <f t="shared" si="81"/>
        <v>147.31425634244258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170.2</v>
      </c>
      <c r="E411" s="242">
        <v>0</v>
      </c>
      <c r="F411" s="52">
        <f t="shared" si="81"/>
        <v>0</v>
      </c>
    </row>
    <row r="412" spans="1:6" ht="12.75" customHeight="1" x14ac:dyDescent="0.2">
      <c r="A412" s="53" t="s">
        <v>608</v>
      </c>
      <c r="B412" s="85" t="s">
        <v>829</v>
      </c>
      <c r="C412" s="50" t="s">
        <v>830</v>
      </c>
      <c r="D412" s="51">
        <f>D6+D298</f>
        <v>1296298.1799999995</v>
      </c>
      <c r="E412" s="51">
        <f>E6+E298</f>
        <v>1557704.42</v>
      </c>
      <c r="F412" s="52">
        <f t="shared" si="81"/>
        <v>120.16559492508125</v>
      </c>
    </row>
    <row r="413" spans="1:6" ht="12.75" customHeight="1" x14ac:dyDescent="0.2">
      <c r="A413" s="53" t="s">
        <v>608</v>
      </c>
      <c r="B413" s="85" t="s">
        <v>831</v>
      </c>
      <c r="C413" s="50" t="s">
        <v>832</v>
      </c>
      <c r="D413" s="51">
        <f t="shared" ref="D413:E413" si="112">D289+D350</f>
        <v>1298138.42</v>
      </c>
      <c r="E413" s="51">
        <f t="shared" si="112"/>
        <v>1568116.68</v>
      </c>
      <c r="F413" s="52">
        <f t="shared" si="81"/>
        <v>120.79733993236252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1840.2400000004563</v>
      </c>
      <c r="E415" s="51">
        <f t="shared" si="114"/>
        <v>10412.260000000009</v>
      </c>
      <c r="F415" s="52">
        <f t="shared" si="81"/>
        <v>565.80989436146524</v>
      </c>
    </row>
    <row r="416" spans="1:6" ht="12.75" customHeight="1" x14ac:dyDescent="0.2">
      <c r="A416" s="60" t="s">
        <v>837</v>
      </c>
      <c r="B416" s="232" t="s">
        <v>838</v>
      </c>
      <c r="C416" s="61" t="s">
        <v>839</v>
      </c>
      <c r="D416" s="51">
        <f t="shared" ref="D416:E416" si="115">IF(D292-D293+D409-D410&gt;=0,D292-D293+D409-D410,0)</f>
        <v>21523.15</v>
      </c>
      <c r="E416" s="51">
        <f t="shared" si="115"/>
        <v>15182.1</v>
      </c>
      <c r="F416" s="52">
        <f t="shared" si="81"/>
        <v>70.538466720716997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2407.25</v>
      </c>
      <c r="E418" s="62">
        <f t="shared" si="117"/>
        <v>1544.42</v>
      </c>
      <c r="F418" s="57">
        <f t="shared" si="81"/>
        <v>64.15702565167723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1296298.1799999995</v>
      </c>
      <c r="E639" s="51">
        <f t="shared" si="180"/>
        <v>1557704.42</v>
      </c>
      <c r="F639" s="52">
        <f t="shared" si="119"/>
        <v>120.16559492508125</v>
      </c>
    </row>
    <row r="640" spans="1:6" ht="12.75" customHeight="1" x14ac:dyDescent="0.2">
      <c r="A640" s="53" t="s">
        <v>608</v>
      </c>
      <c r="B640" s="85" t="s">
        <v>1277</v>
      </c>
      <c r="C640" s="50" t="s">
        <v>1278</v>
      </c>
      <c r="D640" s="51">
        <f t="shared" ref="D640:E640" si="181">D413+D528</f>
        <v>1298138.42</v>
      </c>
      <c r="E640" s="51">
        <f t="shared" si="181"/>
        <v>1568116.68</v>
      </c>
      <c r="F640" s="52">
        <f t="shared" si="119"/>
        <v>120.79733993236252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1840.2400000004563</v>
      </c>
      <c r="E642" s="51">
        <f t="shared" si="183"/>
        <v>10412.260000000009</v>
      </c>
      <c r="F642" s="52">
        <f t="shared" si="119"/>
        <v>565.80989436146524</v>
      </c>
    </row>
    <row r="643" spans="1:6" ht="24" x14ac:dyDescent="0.2">
      <c r="A643" s="60" t="s">
        <v>1283</v>
      </c>
      <c r="B643" s="85" t="s">
        <v>1284</v>
      </c>
      <c r="C643" s="61" t="s">
        <v>1283</v>
      </c>
      <c r="D643" s="51">
        <f t="shared" ref="D643:E643" si="184">IF(D416-D417+D637-D638&gt;=0,D416-D417+D637-D638,0)</f>
        <v>21523.15</v>
      </c>
      <c r="E643" s="51">
        <f t="shared" si="184"/>
        <v>15182.1</v>
      </c>
      <c r="F643" s="52">
        <f t="shared" si="119"/>
        <v>70.538466720716997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19682.909999999545</v>
      </c>
      <c r="E645" s="51">
        <f t="shared" si="186"/>
        <v>4769.8399999999911</v>
      </c>
      <c r="F645" s="52">
        <f t="shared" si="119"/>
        <v>24.233408576273028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93282.04</v>
      </c>
      <c r="E647" s="243">
        <v>109729.16</v>
      </c>
      <c r="F647" s="57">
        <f t="shared" si="119"/>
        <v>117.63160411157389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29219.62</v>
      </c>
      <c r="E649" s="242">
        <v>29517.75</v>
      </c>
      <c r="F649" s="52">
        <f t="shared" ref="F649:F724" si="188">IF(D649&lt;&gt;0,IF(E649/D649&gt;=100,"&gt;&gt;100",E649/D649*100),"-")</f>
        <v>101.02030758784679</v>
      </c>
    </row>
    <row r="650" spans="1:6" ht="12.75" customHeight="1" x14ac:dyDescent="0.2">
      <c r="A650" s="53" t="s">
        <v>1296</v>
      </c>
      <c r="B650" s="85" t="s">
        <v>1297</v>
      </c>
      <c r="C650" s="50" t="s">
        <v>1296</v>
      </c>
      <c r="D650" s="242">
        <v>362596.59</v>
      </c>
      <c r="E650" s="242">
        <v>374181.12</v>
      </c>
      <c r="F650" s="52">
        <f t="shared" si="188"/>
        <v>103.19488112119311</v>
      </c>
    </row>
    <row r="651" spans="1:6" ht="12.75" customHeight="1" x14ac:dyDescent="0.2">
      <c r="A651" s="53" t="s">
        <v>1298</v>
      </c>
      <c r="B651" s="85" t="s">
        <v>1299</v>
      </c>
      <c r="C651" s="50" t="s">
        <v>1298</v>
      </c>
      <c r="D651" s="242">
        <v>362298.46</v>
      </c>
      <c r="E651" s="242">
        <v>380938.6</v>
      </c>
      <c r="F651" s="52">
        <f t="shared" si="188"/>
        <v>105.14496804651058</v>
      </c>
    </row>
    <row r="652" spans="1:6" ht="24" x14ac:dyDescent="0.2">
      <c r="A652" s="53">
        <v>11</v>
      </c>
      <c r="B652" s="85" t="s">
        <v>1300</v>
      </c>
      <c r="C652" s="50" t="s">
        <v>1301</v>
      </c>
      <c r="D652" s="51">
        <f t="shared" ref="D652:E652" si="189">+D649+D650-D651</f>
        <v>29517.75</v>
      </c>
      <c r="E652" s="51">
        <f t="shared" si="189"/>
        <v>22760.270000000019</v>
      </c>
      <c r="F652" s="52">
        <f t="shared" si="188"/>
        <v>77.107062699562192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54</v>
      </c>
      <c r="F654" s="52">
        <f t="shared" si="188"/>
        <v>98.181818181818187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47</v>
      </c>
      <c r="F656" s="52">
        <f t="shared" si="188"/>
        <v>102.17391304347827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1032599.09</v>
      </c>
      <c r="E675" s="242">
        <v>1290600.74</v>
      </c>
      <c r="F675" s="52">
        <f t="shared" si="188"/>
        <v>124.9856553718249</v>
      </c>
    </row>
    <row r="676" spans="1:6" ht="24" x14ac:dyDescent="0.2">
      <c r="A676" s="53">
        <v>63613</v>
      </c>
      <c r="B676" s="232" t="s">
        <v>1349</v>
      </c>
      <c r="C676" s="50" t="s">
        <v>1350</v>
      </c>
      <c r="D676" s="242">
        <v>2197.9499999999998</v>
      </c>
      <c r="E676" s="242">
        <v>200</v>
      </c>
      <c r="F676" s="52">
        <f t="shared" si="188"/>
        <v>9.0993880661525512</v>
      </c>
    </row>
    <row r="677" spans="1:6" ht="24" x14ac:dyDescent="0.2">
      <c r="A677" s="53">
        <v>63622</v>
      </c>
      <c r="B677" s="232" t="s">
        <v>1351</v>
      </c>
      <c r="C677" s="50" t="s">
        <v>1352</v>
      </c>
      <c r="D677" s="242">
        <v>4058.13</v>
      </c>
      <c r="E677" s="242">
        <v>1007.28</v>
      </c>
      <c r="F677" s="52">
        <f t="shared" si="188"/>
        <v>24.821284680382341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9799.86</v>
      </c>
      <c r="E694" s="242">
        <v>2970.74</v>
      </c>
      <c r="F694" s="52">
        <f t="shared" si="188"/>
        <v>30.314106528052438</v>
      </c>
    </row>
    <row r="695" spans="1:6" ht="12.75" customHeight="1" x14ac:dyDescent="0.2">
      <c r="A695" s="53">
        <v>63812</v>
      </c>
      <c r="B695" s="232" t="s">
        <v>1372</v>
      </c>
      <c r="C695" s="50" t="s">
        <v>1373</v>
      </c>
      <c r="D695" s="242">
        <v>13962.4</v>
      </c>
      <c r="E695" s="242">
        <v>0</v>
      </c>
      <c r="F695" s="52">
        <f t="shared" si="188"/>
        <v>0</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48050.39</v>
      </c>
      <c r="E710" s="242">
        <v>44783.89</v>
      </c>
      <c r="F710" s="52">
        <f t="shared" si="188"/>
        <v>93.201928225764661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31.86</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4326.38</v>
      </c>
      <c r="E716" s="242"/>
      <c r="F716" s="52">
        <f t="shared" si="188"/>
        <v>0</v>
      </c>
    </row>
    <row r="717" spans="1:6" ht="12.75" customHeight="1" x14ac:dyDescent="0.2">
      <c r="A717" s="53">
        <v>31215</v>
      </c>
      <c r="B717" s="85" t="s">
        <v>1413</v>
      </c>
      <c r="C717" s="50" t="s">
        <v>1414</v>
      </c>
      <c r="D717" s="242">
        <v>1474.38</v>
      </c>
      <c r="E717" s="242">
        <v>441.44</v>
      </c>
      <c r="F717" s="52">
        <f t="shared" si="188"/>
        <v>29.940720845372287</v>
      </c>
    </row>
    <row r="718" spans="1:6" ht="12.75" customHeight="1" x14ac:dyDescent="0.2">
      <c r="A718" s="53">
        <v>32121</v>
      </c>
      <c r="B718" s="85" t="s">
        <v>1415</v>
      </c>
      <c r="C718" s="50" t="s">
        <v>1416</v>
      </c>
      <c r="D718" s="242">
        <v>18359.98</v>
      </c>
      <c r="E718" s="242">
        <v>18168.810000000001</v>
      </c>
      <c r="F718" s="52">
        <f t="shared" si="188"/>
        <v>98.9587679289411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3107.26</v>
      </c>
      <c r="E720" s="242">
        <v>3043.16</v>
      </c>
      <c r="F720" s="52">
        <f t="shared" si="188"/>
        <v>97.937089268358605</v>
      </c>
    </row>
    <row r="721" spans="1:6" ht="12.75" customHeight="1" x14ac:dyDescent="0.2">
      <c r="A721" s="53" t="s">
        <v>1421</v>
      </c>
      <c r="B721" s="85" t="s">
        <v>1422</v>
      </c>
      <c r="C721" s="50" t="s">
        <v>1421</v>
      </c>
      <c r="D721" s="242">
        <v>86.86</v>
      </c>
      <c r="E721" s="242">
        <v>173.72</v>
      </c>
      <c r="F721" s="52">
        <f t="shared" si="188"/>
        <v>200</v>
      </c>
    </row>
    <row r="722" spans="1:6" ht="12.75" customHeight="1" x14ac:dyDescent="0.2">
      <c r="A722" s="53" t="s">
        <v>1423</v>
      </c>
      <c r="B722" s="85" t="s">
        <v>1424</v>
      </c>
      <c r="C722" s="50" t="s">
        <v>1423</v>
      </c>
      <c r="D722" s="242">
        <v>1914.18</v>
      </c>
      <c r="E722" s="242">
        <v>765.67</v>
      </c>
      <c r="F722" s="52">
        <f t="shared" si="188"/>
        <v>39.999895516618075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131.22</v>
      </c>
      <c r="E726" s="242">
        <v>36.54</v>
      </c>
      <c r="F726" s="52">
        <f t="shared" si="190"/>
        <v>27.846364883401918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17486.29</v>
      </c>
      <c r="E823" s="242">
        <v>20874.39</v>
      </c>
      <c r="F823" s="52">
        <f t="shared" si="190"/>
        <v>119.37575094545498</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13768.72</v>
      </c>
      <c r="E828" s="242">
        <v>19828.34</v>
      </c>
      <c r="F828" s="52">
        <f t="shared" si="190"/>
        <v>144.01004595924675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0" workbookViewId="0">
      <selection activeCell="E32" sqref="E3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813336.95999999985</v>
      </c>
      <c r="E6" s="229">
        <f t="shared" si="0"/>
        <v>802721.81999999983</v>
      </c>
      <c r="F6" s="230">
        <f t="shared" ref="F6:F260" si="1">IF(D6&gt;0,IF(E6/D6&gt;=100,"&gt;&gt;100",E6/D6*100),"-")</f>
        <v>98.694865655681014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684427.8899999999</v>
      </c>
      <c r="E7" s="104">
        <f t="shared" si="2"/>
        <v>665625.23999999987</v>
      </c>
      <c r="F7" s="93">
        <f t="shared" si="1"/>
        <v>97.252793132085841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392.35</v>
      </c>
      <c r="E8" s="104">
        <f>E9+E10-E11</f>
        <v>390.85</v>
      </c>
      <c r="F8" s="93">
        <f t="shared" si="1"/>
        <v>99.617688288517897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912.45</v>
      </c>
      <c r="E10" s="247">
        <v>912.45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520.1</v>
      </c>
      <c r="E11" s="247">
        <v>521.6</v>
      </c>
      <c r="F11" s="93">
        <f t="shared" si="1"/>
        <v>100.28840607575466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681735.53999999992</v>
      </c>
      <c r="E12" s="104">
        <f t="shared" si="3"/>
        <v>660763.44999999995</v>
      </c>
      <c r="F12" s="93">
        <f t="shared" si="1"/>
        <v>96.923720596992794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630496.53999999992</v>
      </c>
      <c r="E13" s="104">
        <f t="shared" si="4"/>
        <v>623737.07000000007</v>
      </c>
      <c r="F13" s="93">
        <f t="shared" si="1"/>
        <v>98.927913228516701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894291.6</v>
      </c>
      <c r="E15" s="247">
        <v>899340.68</v>
      </c>
      <c r="F15" s="93">
        <f t="shared" si="1"/>
        <v>100.56458989439238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49551.56</v>
      </c>
      <c r="E17" s="247">
        <v>49551.56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313346.62</v>
      </c>
      <c r="E18" s="247">
        <v>325155.17</v>
      </c>
      <c r="F18" s="93">
        <f t="shared" si="1"/>
        <v>103.76852636865846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4641.8699999999953</v>
      </c>
      <c r="E19" s="104">
        <f t="shared" si="5"/>
        <v>2433.929999999993</v>
      </c>
      <c r="F19" s="93">
        <f t="shared" si="1"/>
        <v>52.43425602181869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181232.01</v>
      </c>
      <c r="E20" s="247">
        <v>227605.45</v>
      </c>
      <c r="F20" s="93">
        <f t="shared" si="1"/>
        <v>125.58788593692694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4540.12</v>
      </c>
      <c r="E21" s="247">
        <v>19580.7</v>
      </c>
      <c r="F21" s="93">
        <f t="shared" si="1"/>
        <v>431.28155202946175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6107.97</v>
      </c>
      <c r="E22" s="247">
        <v>6107.97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5504.08</v>
      </c>
      <c r="E24" s="247">
        <v>4560.08</v>
      </c>
      <c r="F24" s="93">
        <f t="shared" si="1"/>
        <v>82.849086495835806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15352.13</v>
      </c>
      <c r="E25" s="247">
        <v>14846.93</v>
      </c>
      <c r="F25" s="93">
        <f t="shared" si="1"/>
        <v>96.709251419835567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46014.9</v>
      </c>
      <c r="E26" s="247">
        <v>59720.67</v>
      </c>
      <c r="F26" s="93">
        <f t="shared" si="1"/>
        <v>129.78550426057646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254109.34</v>
      </c>
      <c r="E28" s="247">
        <v>329987.87</v>
      </c>
      <c r="F28" s="93">
        <f t="shared" si="1"/>
        <v>129.86058284988658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349</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349</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46050.979999999996</v>
      </c>
      <c r="E35" s="104">
        <f t="shared" si="7"/>
        <v>34592.449999999997</v>
      </c>
      <c r="F35" s="93">
        <f t="shared" si="1"/>
        <v>75.117728222070411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111231.09</v>
      </c>
      <c r="E36" s="247">
        <v>114065.83</v>
      </c>
      <c r="F36" s="93">
        <f t="shared" si="1"/>
        <v>102.54851408900156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3581.06</v>
      </c>
      <c r="E37" s="247">
        <v>3581.06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68761.17</v>
      </c>
      <c r="E40" s="247">
        <v>83054.44</v>
      </c>
      <c r="F40" s="93">
        <f t="shared" si="1"/>
        <v>120.78683361554204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546.15</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546.15</v>
      </c>
      <c r="E47" s="247">
        <v>396.84</v>
      </c>
      <c r="F47" s="93">
        <f t="shared" si="1"/>
        <v>72.661356770118104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396.84</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106996.23</v>
      </c>
      <c r="E54" s="247">
        <v>97554.04</v>
      </c>
      <c r="F54" s="93">
        <f t="shared" si="1"/>
        <v>91.175212435054959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106996.23</v>
      </c>
      <c r="E55" s="247">
        <v>97554.04</v>
      </c>
      <c r="F55" s="93">
        <f t="shared" si="1"/>
        <v>91.175212435054959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2300</v>
      </c>
      <c r="E56" s="104">
        <f t="shared" si="11"/>
        <v>4470.9399999999996</v>
      </c>
      <c r="F56" s="93">
        <f t="shared" si="1"/>
        <v>194.38869565217388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2300</v>
      </c>
      <c r="E58" s="247">
        <v>4470.9399999999996</v>
      </c>
      <c r="F58" s="93">
        <f t="shared" si="1"/>
        <v>194.38869565217388</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128909.06999999999</v>
      </c>
      <c r="E68" s="104">
        <f t="shared" si="13"/>
        <v>137096.58000000002</v>
      </c>
      <c r="F68" s="93">
        <f t="shared" si="1"/>
        <v>106.35138396390573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29517.75</v>
      </c>
      <c r="E69" s="104">
        <f t="shared" si="14"/>
        <v>22760.27</v>
      </c>
      <c r="F69" s="93">
        <f t="shared" si="1"/>
        <v>77.107062699562135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29470.12</v>
      </c>
      <c r="E70" s="104">
        <f t="shared" si="15"/>
        <v>22756.34</v>
      </c>
      <c r="F70" s="93">
        <f t="shared" si="1"/>
        <v>77.21834861887227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29470.12</v>
      </c>
      <c r="E72" s="247">
        <v>22756.34</v>
      </c>
      <c r="F72" s="93">
        <f t="shared" si="1"/>
        <v>77.21834861887227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47.63</v>
      </c>
      <c r="E76" s="247">
        <v>3.93</v>
      </c>
      <c r="F76" s="93">
        <f t="shared" si="1"/>
        <v>8.2511022464833097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3702</v>
      </c>
      <c r="E78" s="104">
        <f>E79+SUM(E82:E84)-E85+E86</f>
        <v>3062.73</v>
      </c>
      <c r="F78" s="93">
        <f t="shared" si="1"/>
        <v>82.731766612641806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385</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3317</v>
      </c>
      <c r="E86" s="247">
        <v>3062.73</v>
      </c>
      <c r="F86" s="93">
        <f t="shared" si="1"/>
        <v>92.334338257461553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2237.08</v>
      </c>
      <c r="E146" s="104">
        <f t="shared" si="26"/>
        <v>1544.42</v>
      </c>
      <c r="F146" s="93">
        <f t="shared" si="1"/>
        <v>69.037316501868517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1032.72</v>
      </c>
      <c r="E149" s="104">
        <f t="shared" si="27"/>
        <v>284.27999999999997</v>
      </c>
      <c r="F149" s="93">
        <f t="shared" si="1"/>
        <v>27.527306530327678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1032.72</v>
      </c>
      <c r="E157" s="247">
        <v>284.27999999999997</v>
      </c>
      <c r="F157" s="93">
        <f t="shared" si="1"/>
        <v>27.527306530327678</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1249.49</v>
      </c>
      <c r="E159" s="247">
        <v>1389.4</v>
      </c>
      <c r="F159" s="93">
        <f t="shared" si="1"/>
        <v>111.19736852635876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354.84</v>
      </c>
      <c r="E160" s="247">
        <v>384.53</v>
      </c>
      <c r="F160" s="93">
        <f t="shared" si="1"/>
        <v>108.36715139217677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399.97</v>
      </c>
      <c r="E163" s="247">
        <v>513.79</v>
      </c>
      <c r="F163" s="93">
        <f t="shared" si="1"/>
        <v>128.45713428507136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170.2</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170.2</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93282.04</v>
      </c>
      <c r="E170" s="104">
        <f t="shared" si="29"/>
        <v>109729.16</v>
      </c>
      <c r="F170" s="93">
        <f t="shared" si="1"/>
        <v>117.63160411157389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93282.04</v>
      </c>
      <c r="E173" s="247">
        <v>109729.16</v>
      </c>
      <c r="F173" s="93">
        <f t="shared" si="1"/>
        <v>117.63160411157389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813336.96000000008</v>
      </c>
      <c r="E175" s="104">
        <f t="shared" si="30"/>
        <v>802721.82000000007</v>
      </c>
      <c r="F175" s="93">
        <f t="shared" si="1"/>
        <v>98.694865655681014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106818.87999999999</v>
      </c>
      <c r="E176" s="104">
        <f t="shared" si="31"/>
        <v>130782.32</v>
      </c>
      <c r="F176" s="93">
        <f t="shared" si="1"/>
        <v>122.43371209284352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104518.87999999999</v>
      </c>
      <c r="E177" s="104">
        <f t="shared" si="32"/>
        <v>126870.73000000001</v>
      </c>
      <c r="F177" s="93">
        <f t="shared" si="1"/>
        <v>121.38546643438968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91797.95</v>
      </c>
      <c r="E178" s="247">
        <v>109347.93</v>
      </c>
      <c r="F178" s="93">
        <f t="shared" si="1"/>
        <v>119.1180522005121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8973.82</v>
      </c>
      <c r="E179" s="247">
        <v>9515.2900000000009</v>
      </c>
      <c r="F179" s="93">
        <f t="shared" si="1"/>
        <v>106.03388523505042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118.14</v>
      </c>
      <c r="E180" s="104">
        <f t="shared" si="33"/>
        <v>138.19</v>
      </c>
      <c r="F180" s="93">
        <f t="shared" si="1"/>
        <v>116.9713898764178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118.14</v>
      </c>
      <c r="E183" s="247">
        <v>138.19</v>
      </c>
      <c r="F183" s="93">
        <f t="shared" si="1"/>
        <v>116.9713898764178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3628.97</v>
      </c>
      <c r="E188" s="247">
        <v>7869.32</v>
      </c>
      <c r="F188" s="93">
        <f t="shared" si="1"/>
        <v>216.84720457870966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2300</v>
      </c>
      <c r="E189" s="247">
        <v>3911.59</v>
      </c>
      <c r="F189" s="93">
        <f t="shared" si="1"/>
        <v>170.06913043478264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706518.08000000007</v>
      </c>
      <c r="E237" s="104">
        <f t="shared" si="41"/>
        <v>671939.5</v>
      </c>
      <c r="F237" s="93">
        <f t="shared" si="1"/>
        <v>95.105775637050911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684427.89</v>
      </c>
      <c r="E238" s="104">
        <f t="shared" si="42"/>
        <v>665625.24</v>
      </c>
      <c r="F238" s="93">
        <f t="shared" si="1"/>
        <v>97.252793132085841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684427.89</v>
      </c>
      <c r="E239" s="104">
        <f t="shared" si="43"/>
        <v>665625.24</v>
      </c>
      <c r="F239" s="93">
        <f t="shared" si="1"/>
        <v>97.252793132085841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635453.63</v>
      </c>
      <c r="E240" s="247">
        <v>622557.56999999995</v>
      </c>
      <c r="F240" s="93">
        <f t="shared" si="1"/>
        <v>97.970574186506724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48974.26</v>
      </c>
      <c r="E241" s="247">
        <v>43067.67</v>
      </c>
      <c r="F241" s="93">
        <f t="shared" si="1"/>
        <v>87.939399186429767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19682.91</v>
      </c>
      <c r="E245" s="104">
        <f t="shared" si="45"/>
        <v>4769.84</v>
      </c>
      <c r="F245" s="93">
        <f t="shared" si="1"/>
        <v>24.233408576272513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31541.27</v>
      </c>
      <c r="E246" s="104">
        <f t="shared" si="46"/>
        <v>18491.88</v>
      </c>
      <c r="F246" s="93">
        <f t="shared" si="1"/>
        <v>58.627569530332799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31541.27</v>
      </c>
      <c r="E247" s="247">
        <v>18491.88</v>
      </c>
      <c r="F247" s="93">
        <f t="shared" si="1"/>
        <v>58.627569530332799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11858.36</v>
      </c>
      <c r="E250" s="104">
        <f t="shared" si="47"/>
        <v>13722.04</v>
      </c>
      <c r="F250" s="93">
        <f t="shared" si="1"/>
        <v>115.71616985822661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11858.36</v>
      </c>
      <c r="E252" s="247">
        <v>13722.04</v>
      </c>
      <c r="F252" s="93">
        <f t="shared" si="1"/>
        <v>115.71616985822661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2237.08</v>
      </c>
      <c r="E255" s="247">
        <v>1544.42</v>
      </c>
      <c r="F255" s="93">
        <f t="shared" si="1"/>
        <v>69.037316501868517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170.2</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8432.74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8432.74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1604.33</v>
      </c>
      <c r="E264" s="247">
        <v>1407</v>
      </c>
      <c r="F264" s="93">
        <f t="shared" si="50"/>
        <v>87.700161438108125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1032.72</v>
      </c>
      <c r="E265" s="247">
        <v>651.21</v>
      </c>
      <c r="F265" s="93">
        <f t="shared" si="50"/>
        <v>63.057750406693003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136.16</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34.04</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3261.62</v>
      </c>
      <c r="E268" s="247">
        <v>3062.3</v>
      </c>
      <c r="F268" s="93">
        <f t="shared" si="50"/>
        <v>93.888926361746627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0.05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55.38</v>
      </c>
      <c r="E271" s="247">
        <v>0.38</v>
      </c>
      <c r="F271" s="93">
        <f t="shared" si="50"/>
        <v>0.6861682918020946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214.05</v>
      </c>
      <c r="E287" s="247">
        <v>45.5</v>
      </c>
      <c r="F287" s="93">
        <f t="shared" si="50"/>
        <v>21.256715720626023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104304.83</v>
      </c>
      <c r="E288" s="247">
        <v>126825.23</v>
      </c>
      <c r="F288" s="93">
        <f t="shared" si="50"/>
        <v>121.59094645952638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2300</v>
      </c>
      <c r="E289" s="247">
        <v>3911.59</v>
      </c>
      <c r="F289" s="93">
        <f t="shared" si="50"/>
        <v>170.06913043478264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37.17</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3591.8</v>
      </c>
      <c r="E302" s="247">
        <v>7869.32</v>
      </c>
      <c r="F302" s="93">
        <f t="shared" si="50"/>
        <v>219.09126343337601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E138" sqref="E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1298138.42</v>
      </c>
      <c r="E114" s="81">
        <f t="shared" si="22"/>
        <v>1568116.68</v>
      </c>
      <c r="F114" s="63">
        <f t="shared" si="1"/>
        <v>120.79733993236252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1232277.18</v>
      </c>
      <c r="E115" s="81">
        <f t="shared" si="23"/>
        <v>1497068.39</v>
      </c>
      <c r="F115" s="63">
        <f t="shared" si="1"/>
        <v>121.48795857763103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1232277.18</v>
      </c>
      <c r="E117" s="249">
        <v>1497068.39</v>
      </c>
      <c r="F117" s="63">
        <f t="shared" si="1"/>
        <v>121.48795857763103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65861.240000000005</v>
      </c>
      <c r="E126" s="249">
        <v>71048.289999999994</v>
      </c>
      <c r="F126" s="63">
        <f t="shared" si="1"/>
        <v>107.87572478137366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1298138.42</v>
      </c>
      <c r="E141" s="106">
        <f t="shared" si="28"/>
        <v>1568116.68</v>
      </c>
      <c r="F141" s="82">
        <f t="shared" si="1"/>
        <v>120.79733993236252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46360.7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46360.7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46360.7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46360.7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86" sqref="D8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106818.88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1599386.0300000003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10380.08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1563670.33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1319790.32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200587.81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1277.8800000000001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40702.730000000003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1311.59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25335.62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1575422.5900000003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6102.56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1545596.0000000002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1302240.3400000001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200046.34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1257.83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40702.730000000003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1348.76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23724.03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130782.31999999983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45.5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45.5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45.5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45.5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130736.82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7869.32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118955.91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3911.59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8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13578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2025-01-29T08:43:44Z</cp:lastPrinted>
  <dcterms:created xsi:type="dcterms:W3CDTF">2022-04-01T05:14:30Z</dcterms:created>
  <dcterms:modified xsi:type="dcterms:W3CDTF">2025-01-29T08:46:19Z</dcterms:modified>
</cp:coreProperties>
</file>