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Documents\FINANCIJSKA IZVJEŠĆA\2023\I. do XI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s="1"/>
  <c r="B230" i="9" s="1"/>
  <c r="E230" i="9"/>
  <c r="M229" i="9"/>
  <c r="L229" i="9"/>
  <c r="F229" i="9" s="1"/>
  <c r="B229" i="9" s="1"/>
  <c r="E229" i="9"/>
  <c r="M228" i="9"/>
  <c r="F228" i="9" s="1"/>
  <c r="B228" i="9" s="1"/>
  <c r="L228" i="9"/>
  <c r="E228" i="9"/>
  <c r="M227" i="9"/>
  <c r="L227" i="9"/>
  <c r="F227" i="9"/>
  <c r="E227" i="9"/>
  <c r="B227" i="9" s="1"/>
  <c r="M226" i="9"/>
  <c r="L226" i="9"/>
  <c r="F226" i="9" s="1"/>
  <c r="B226" i="9" s="1"/>
  <c r="E226" i="9"/>
  <c r="M225" i="9"/>
  <c r="L225" i="9"/>
  <c r="F225" i="9" s="1"/>
  <c r="B225" i="9" s="1"/>
  <c r="E225" i="9"/>
  <c r="M224" i="9"/>
  <c r="F224" i="9" s="1"/>
  <c r="B224" i="9" s="1"/>
  <c r="L224" i="9"/>
  <c r="E224" i="9"/>
  <c r="M223" i="9"/>
  <c r="L223" i="9"/>
  <c r="F223" i="9"/>
  <c r="E223" i="9"/>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E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F124" i="9"/>
  <c r="H123" i="9"/>
  <c r="G123" i="9"/>
  <c r="F123" i="9"/>
  <c r="E123" i="9"/>
  <c r="B123" i="9" s="1"/>
  <c r="H122" i="9"/>
  <c r="E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F100" i="9"/>
  <c r="H99" i="9"/>
  <c r="G99" i="9"/>
  <c r="F99" i="9"/>
  <c r="E99" i="9"/>
  <c r="B99" i="9" s="1"/>
  <c r="H98" i="9"/>
  <c r="E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F92" i="9"/>
  <c r="H91" i="9"/>
  <c r="G91" i="9"/>
  <c r="F91" i="9"/>
  <c r="E91" i="9"/>
  <c r="B91" i="9" s="1"/>
  <c r="H90" i="9"/>
  <c r="E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F84" i="9"/>
  <c r="H83" i="9"/>
  <c r="G83" i="9"/>
  <c r="F83" i="9"/>
  <c r="E83" i="9"/>
  <c r="B83" i="9" s="1"/>
  <c r="H82" i="9"/>
  <c r="E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F76" i="9"/>
  <c r="H75" i="9"/>
  <c r="G75" i="9"/>
  <c r="F75" i="9"/>
  <c r="E75" i="9"/>
  <c r="B75" i="9" s="1"/>
  <c r="H74" i="9"/>
  <c r="E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F68" i="9"/>
  <c r="H67" i="9"/>
  <c r="G67" i="9"/>
  <c r="F67" i="9"/>
  <c r="E67" i="9"/>
  <c r="B67" i="9" s="1"/>
  <c r="H66" i="9"/>
  <c r="E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F60" i="9"/>
  <c r="H59" i="9"/>
  <c r="G59" i="9"/>
  <c r="F59" i="9"/>
  <c r="E59" i="9"/>
  <c r="B59" i="9" s="1"/>
  <c r="H58" i="9"/>
  <c r="E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F52" i="9"/>
  <c r="H51" i="9"/>
  <c r="G51" i="9"/>
  <c r="F51" i="9"/>
  <c r="E51" i="9"/>
  <c r="B51" i="9" s="1"/>
  <c r="H50" i="9"/>
  <c r="E50" i="9" s="1"/>
  <c r="G50" i="9"/>
  <c r="F50" i="9"/>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E37" i="9" s="1"/>
  <c r="B37" i="9" s="1"/>
  <c r="F37" i="9"/>
  <c r="H36" i="9"/>
  <c r="G36" i="9"/>
  <c r="F36" i="9"/>
  <c r="H35" i="9"/>
  <c r="G35" i="9"/>
  <c r="F35" i="9"/>
  <c r="E35" i="9"/>
  <c r="B35" i="9" s="1"/>
  <c r="H34" i="9"/>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E24" i="9" s="1"/>
  <c r="F24" i="9"/>
  <c r="H23" i="9"/>
  <c r="G23" i="9"/>
  <c r="F23" i="9"/>
  <c r="H22" i="9"/>
  <c r="E22" i="9" s="1"/>
  <c r="B22" i="9" s="1"/>
  <c r="G22" i="9"/>
  <c r="F22" i="9"/>
  <c r="F21" i="9"/>
  <c r="F4" i="9"/>
  <c r="O3" i="9"/>
  <c r="G275" i="9" s="1"/>
  <c r="I3" i="9"/>
  <c r="H3" i="9"/>
  <c r="G3" i="9"/>
  <c r="D101" i="8"/>
  <c r="D95" i="8"/>
  <c r="D90" i="8"/>
  <c r="D85" i="8"/>
  <c r="D80" i="8"/>
  <c r="D75" i="8"/>
  <c r="D70" i="8"/>
  <c r="D65" i="8"/>
  <c r="D60" i="8"/>
  <c r="D55" i="8"/>
  <c r="D50" i="8"/>
  <c r="D44" i="8"/>
  <c r="C1519" i="1" s="1"/>
  <c r="D36" i="8"/>
  <c r="D26" i="8"/>
  <c r="D24" i="8" s="1"/>
  <c r="C1499" i="1" s="1"/>
  <c r="D18" i="8"/>
  <c r="D8" i="8"/>
  <c r="D6" i="8" s="1"/>
  <c r="E44" i="7"/>
  <c r="D44" i="7"/>
  <c r="E39" i="7"/>
  <c r="D39" i="7"/>
  <c r="E38" i="7"/>
  <c r="D38" i="7"/>
  <c r="E30" i="7"/>
  <c r="D30" i="7"/>
  <c r="E23" i="7"/>
  <c r="E22" i="7" s="1"/>
  <c r="D23" i="7"/>
  <c r="E14" i="7"/>
  <c r="D14" i="7"/>
  <c r="E7" i="7"/>
  <c r="D7" i="7"/>
  <c r="E6" i="7"/>
  <c r="E5" i="7" s="1"/>
  <c r="I29" i="3"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242" i="5"/>
  <c r="F242" i="5" s="1"/>
  <c r="F241" i="5"/>
  <c r="F240" i="5"/>
  <c r="E239" i="5"/>
  <c r="E238" i="5"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H307" i="9" s="1"/>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F79" i="5"/>
  <c r="E79" i="5"/>
  <c r="E78" i="5" s="1"/>
  <c r="D79" i="5"/>
  <c r="D78"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E593" i="4" s="1"/>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59" i="1" s="1"/>
  <c r="D264" i="4"/>
  <c r="F262" i="4"/>
  <c r="F261" i="4"/>
  <c r="F260" i="4"/>
  <c r="E259" i="4"/>
  <c r="E252" i="4" s="1"/>
  <c r="D248" i="1" s="1"/>
  <c r="D259" i="4"/>
  <c r="F258" i="4"/>
  <c r="F257" i="4"/>
  <c r="F256" i="4"/>
  <c r="F255" i="4"/>
  <c r="F254" i="4"/>
  <c r="E253" i="4"/>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F139" i="4" s="1"/>
  <c r="D140" i="4"/>
  <c r="D139" i="4"/>
  <c r="F138" i="4"/>
  <c r="F137" i="4"/>
  <c r="F136" i="4"/>
  <c r="F135" i="4"/>
  <c r="E134" i="4"/>
  <c r="E133" i="4" s="1"/>
  <c r="D134" i="4"/>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I32" i="3"/>
  <c r="G32" i="3"/>
  <c r="B32" i="3"/>
  <c r="I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C1531" i="1"/>
  <c r="H1531" i="1" s="1"/>
  <c r="C1530" i="1"/>
  <c r="H1530" i="1" s="1"/>
  <c r="C1529" i="1"/>
  <c r="H1528" i="1"/>
  <c r="G1528" i="1"/>
  <c r="C1528" i="1"/>
  <c r="H1527" i="1"/>
  <c r="G1527" i="1"/>
  <c r="C1527" i="1"/>
  <c r="C1526" i="1"/>
  <c r="C1525" i="1"/>
  <c r="H1523" i="1"/>
  <c r="G1523" i="1"/>
  <c r="C1523" i="1"/>
  <c r="G1522" i="1"/>
  <c r="C1522" i="1"/>
  <c r="H1522" i="1" s="1"/>
  <c r="C1521" i="1"/>
  <c r="H1520" i="1"/>
  <c r="C1520" i="1"/>
  <c r="G1520" i="1" s="1"/>
  <c r="H1516" i="1"/>
  <c r="G1516" i="1"/>
  <c r="C1516" i="1"/>
  <c r="H1515" i="1"/>
  <c r="G1515" i="1"/>
  <c r="C1515" i="1"/>
  <c r="G1514" i="1"/>
  <c r="C1514" i="1"/>
  <c r="H1514" i="1" s="1"/>
  <c r="C1513" i="1"/>
  <c r="H1512" i="1"/>
  <c r="G1512" i="1"/>
  <c r="C1512" i="1"/>
  <c r="H1511" i="1"/>
  <c r="G1511" i="1"/>
  <c r="C1511" i="1"/>
  <c r="C1510" i="1"/>
  <c r="C1509" i="1"/>
  <c r="H1508" i="1"/>
  <c r="G1508" i="1"/>
  <c r="C1508" i="1"/>
  <c r="C1507" i="1"/>
  <c r="H1507" i="1" s="1"/>
  <c r="G1506" i="1"/>
  <c r="C1506" i="1"/>
  <c r="H1506" i="1" s="1"/>
  <c r="C1505" i="1"/>
  <c r="G1504" i="1"/>
  <c r="C1504" i="1"/>
  <c r="H1504" i="1" s="1"/>
  <c r="C1503" i="1"/>
  <c r="H1503" i="1" s="1"/>
  <c r="C1502" i="1"/>
  <c r="H1502" i="1" s="1"/>
  <c r="C1501" i="1"/>
  <c r="C1500" i="1"/>
  <c r="H1500" i="1" s="1"/>
  <c r="G1498" i="1"/>
  <c r="C1498" i="1"/>
  <c r="H1498" i="1" s="1"/>
  <c r="C1497" i="1"/>
  <c r="H1496" i="1"/>
  <c r="G1496" i="1"/>
  <c r="C1496" i="1"/>
  <c r="H1495" i="1"/>
  <c r="G1495" i="1"/>
  <c r="C1495" i="1"/>
  <c r="C1494" i="1"/>
  <c r="C1493" i="1"/>
  <c r="C1492" i="1"/>
  <c r="H1492" i="1" s="1"/>
  <c r="C1491" i="1"/>
  <c r="H1491" i="1" s="1"/>
  <c r="G1490" i="1"/>
  <c r="C1490" i="1"/>
  <c r="H1490" i="1" s="1"/>
  <c r="C1489" i="1"/>
  <c r="H1488" i="1"/>
  <c r="G1488" i="1"/>
  <c r="C1488" i="1"/>
  <c r="H1487" i="1"/>
  <c r="G1487" i="1"/>
  <c r="C1487" i="1"/>
  <c r="C1486" i="1"/>
  <c r="H1486" i="1" s="1"/>
  <c r="C1485" i="1"/>
  <c r="H1484" i="1"/>
  <c r="C1484" i="1"/>
  <c r="G1484" i="1" s="1"/>
  <c r="C1483" i="1"/>
  <c r="H1483" i="1" s="1"/>
  <c r="C1482" i="1"/>
  <c r="H1482" i="1" s="1"/>
  <c r="C1481" i="1"/>
  <c r="C1480" i="1"/>
  <c r="H1480" i="1" s="1"/>
  <c r="J1479" i="1"/>
  <c r="D1479" i="1"/>
  <c r="C1479" i="1"/>
  <c r="H1478" i="1"/>
  <c r="G1478" i="1"/>
  <c r="D1478" i="1"/>
  <c r="J1478" i="1" s="1"/>
  <c r="C1478" i="1"/>
  <c r="J1477" i="1"/>
  <c r="D1477" i="1"/>
  <c r="C1477" i="1"/>
  <c r="H1476" i="1"/>
  <c r="G1476" i="1"/>
  <c r="D1476" i="1"/>
  <c r="J1476" i="1" s="1"/>
  <c r="C1476" i="1"/>
  <c r="D1475" i="1"/>
  <c r="D1474" i="1"/>
  <c r="C1474" i="1"/>
  <c r="J1474" i="1" s="1"/>
  <c r="H1473" i="1"/>
  <c r="G1473" i="1"/>
  <c r="I1473" i="1" s="1"/>
  <c r="D1473" i="1"/>
  <c r="J1473" i="1" s="1"/>
  <c r="C1473" i="1"/>
  <c r="D1472" i="1"/>
  <c r="C1472" i="1"/>
  <c r="J1472" i="1" s="1"/>
  <c r="H1471" i="1"/>
  <c r="G1471" i="1"/>
  <c r="I1471" i="1" s="1"/>
  <c r="D1471" i="1"/>
  <c r="J1471" i="1" s="1"/>
  <c r="C1471" i="1"/>
  <c r="H1470" i="1"/>
  <c r="G1470" i="1"/>
  <c r="D1470" i="1"/>
  <c r="C1470" i="1"/>
  <c r="D1469" i="1"/>
  <c r="D1468" i="1"/>
  <c r="C1468" i="1"/>
  <c r="H1467" i="1"/>
  <c r="G1467" i="1"/>
  <c r="D1467" i="1"/>
  <c r="J1467" i="1" s="1"/>
  <c r="C1467" i="1"/>
  <c r="D1466" i="1"/>
  <c r="C1466" i="1"/>
  <c r="H1465" i="1"/>
  <c r="G1465" i="1"/>
  <c r="D1465" i="1"/>
  <c r="J1465" i="1" s="1"/>
  <c r="C1465" i="1"/>
  <c r="D1464" i="1"/>
  <c r="C1464" i="1"/>
  <c r="H1463" i="1"/>
  <c r="G1463" i="1"/>
  <c r="D1463" i="1"/>
  <c r="J1463" i="1" s="1"/>
  <c r="C1463" i="1"/>
  <c r="D1462" i="1"/>
  <c r="C1462" i="1"/>
  <c r="D1461" i="1"/>
  <c r="C1461" i="1"/>
  <c r="H1460" i="1"/>
  <c r="G1460" i="1"/>
  <c r="D1460" i="1"/>
  <c r="J1460" i="1" s="1"/>
  <c r="C1460" i="1"/>
  <c r="J1459" i="1"/>
  <c r="D1459" i="1"/>
  <c r="C1459" i="1"/>
  <c r="H1458" i="1"/>
  <c r="G1458" i="1"/>
  <c r="D1458" i="1"/>
  <c r="J1458" i="1" s="1"/>
  <c r="C1458" i="1"/>
  <c r="J1457" i="1"/>
  <c r="D1457" i="1"/>
  <c r="C1457" i="1"/>
  <c r="D1456" i="1"/>
  <c r="C1456" i="1"/>
  <c r="H1456" i="1" s="1"/>
  <c r="J1455" i="1"/>
  <c r="D1455" i="1"/>
  <c r="C1455" i="1"/>
  <c r="D1454" i="1"/>
  <c r="D1453" i="1"/>
  <c r="G1452" i="1"/>
  <c r="D1452" i="1"/>
  <c r="J1452" i="1" s="1"/>
  <c r="C1452" i="1"/>
  <c r="H1452" i="1" s="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D1439" i="1"/>
  <c r="C1439" i="1"/>
  <c r="H1439" i="1" s="1"/>
  <c r="D1438" i="1"/>
  <c r="C1438" i="1"/>
  <c r="G1438" i="1" s="1"/>
  <c r="D1437" i="1"/>
  <c r="D1434" i="1"/>
  <c r="C1434" i="1"/>
  <c r="G1434" i="1" s="1"/>
  <c r="D1433" i="1"/>
  <c r="C1433" i="1"/>
  <c r="H1432" i="1"/>
  <c r="D1432" i="1"/>
  <c r="C1432" i="1"/>
  <c r="G1432" i="1" s="1"/>
  <c r="H1431" i="1"/>
  <c r="D1431" i="1"/>
  <c r="C1431" i="1"/>
  <c r="G1431" i="1" s="1"/>
  <c r="D1430" i="1"/>
  <c r="C1430" i="1"/>
  <c r="D1429" i="1"/>
  <c r="C1429" i="1"/>
  <c r="H1428" i="1"/>
  <c r="D1428" i="1"/>
  <c r="C1428" i="1"/>
  <c r="G1428" i="1" s="1"/>
  <c r="H1427" i="1"/>
  <c r="D1427" i="1"/>
  <c r="C1427" i="1"/>
  <c r="G1427" i="1" s="1"/>
  <c r="D1426" i="1"/>
  <c r="C1426" i="1"/>
  <c r="D1425" i="1"/>
  <c r="C1425" i="1"/>
  <c r="H1424" i="1"/>
  <c r="D1424" i="1"/>
  <c r="C1424" i="1"/>
  <c r="G1424" i="1" s="1"/>
  <c r="H1423" i="1"/>
  <c r="D1423" i="1"/>
  <c r="C1423" i="1"/>
  <c r="G1423" i="1" s="1"/>
  <c r="D1422" i="1"/>
  <c r="C1422" i="1"/>
  <c r="D1421" i="1"/>
  <c r="C1421" i="1"/>
  <c r="D1420" i="1"/>
  <c r="H1420" i="1" s="1"/>
  <c r="C1420" i="1"/>
  <c r="H1419" i="1"/>
  <c r="D1419" i="1"/>
  <c r="C1419" i="1"/>
  <c r="G1419" i="1" s="1"/>
  <c r="D1418" i="1"/>
  <c r="C1418" i="1"/>
  <c r="D1417" i="1"/>
  <c r="C1417" i="1"/>
  <c r="H1416" i="1"/>
  <c r="D1416" i="1"/>
  <c r="C1416" i="1"/>
  <c r="G1416" i="1" s="1"/>
  <c r="H1415" i="1"/>
  <c r="D1415" i="1"/>
  <c r="C1415" i="1"/>
  <c r="G1415" i="1" s="1"/>
  <c r="D1414" i="1"/>
  <c r="C1414" i="1"/>
  <c r="D1413" i="1"/>
  <c r="C1413" i="1"/>
  <c r="H1412" i="1"/>
  <c r="D1412" i="1"/>
  <c r="C1412" i="1"/>
  <c r="G1412" i="1" s="1"/>
  <c r="D1411" i="1"/>
  <c r="C1411" i="1"/>
  <c r="D1410" i="1"/>
  <c r="C1410" i="1"/>
  <c r="C1409" i="1"/>
  <c r="C1408" i="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H1391" i="1"/>
  <c r="D1391" i="1"/>
  <c r="C1391" i="1"/>
  <c r="G1391" i="1" s="1"/>
  <c r="H1390" i="1"/>
  <c r="D1390" i="1"/>
  <c r="C1390" i="1"/>
  <c r="G1390" i="1" s="1"/>
  <c r="D1389" i="1"/>
  <c r="C1389" i="1"/>
  <c r="G1389" i="1" s="1"/>
  <c r="D1388" i="1"/>
  <c r="C1388" i="1"/>
  <c r="H1387" i="1"/>
  <c r="D1387" i="1"/>
  <c r="C1387" i="1"/>
  <c r="G1387" i="1" s="1"/>
  <c r="H1386" i="1"/>
  <c r="D1386" i="1"/>
  <c r="C1386" i="1"/>
  <c r="G1386" i="1" s="1"/>
  <c r="D1385" i="1"/>
  <c r="C1385" i="1"/>
  <c r="G1385" i="1" s="1"/>
  <c r="G1384" i="1"/>
  <c r="D1384" i="1"/>
  <c r="C1384" i="1"/>
  <c r="H1384" i="1" s="1"/>
  <c r="D1383" i="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G1369" i="1"/>
  <c r="C1369" i="1"/>
  <c r="H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C1333" i="1"/>
  <c r="G1332" i="1"/>
  <c r="D1332" i="1"/>
  <c r="C1332" i="1"/>
  <c r="H1332" i="1" s="1"/>
  <c r="G1331" i="1"/>
  <c r="D1331" i="1"/>
  <c r="C1331" i="1"/>
  <c r="H1331" i="1" s="1"/>
  <c r="G1330" i="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C1298" i="1"/>
  <c r="H1298" i="1" s="1"/>
  <c r="D1297" i="1"/>
  <c r="C1297" i="1"/>
  <c r="H1297" i="1" s="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D1274" i="1"/>
  <c r="C1274" i="1"/>
  <c r="H1274" i="1" s="1"/>
  <c r="D1273" i="1"/>
  <c r="C1273" i="1"/>
  <c r="H1273" i="1" s="1"/>
  <c r="D1272" i="1"/>
  <c r="C1272" i="1"/>
  <c r="H1272" i="1" s="1"/>
  <c r="G1271" i="1"/>
  <c r="D1271" i="1"/>
  <c r="C1271" i="1"/>
  <c r="G1270" i="1"/>
  <c r="D1270" i="1"/>
  <c r="C1270" i="1"/>
  <c r="H1270" i="1" s="1"/>
  <c r="D1269" i="1"/>
  <c r="C1269" i="1"/>
  <c r="H1269" i="1" s="1"/>
  <c r="D1268" i="1"/>
  <c r="C1268" i="1"/>
  <c r="H1268" i="1" s="1"/>
  <c r="G1267" i="1"/>
  <c r="D1267" i="1"/>
  <c r="C1267" i="1"/>
  <c r="H1267" i="1" s="1"/>
  <c r="G1266" i="1"/>
  <c r="D1266" i="1"/>
  <c r="C1266" i="1"/>
  <c r="H1266" i="1" s="1"/>
  <c r="D1265" i="1"/>
  <c r="C1265" i="1"/>
  <c r="D1264" i="1"/>
  <c r="C1264" i="1"/>
  <c r="H1264" i="1" s="1"/>
  <c r="G1263" i="1"/>
  <c r="D1263" i="1"/>
  <c r="C1263" i="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D1247" i="1"/>
  <c r="G1247" i="1" s="1"/>
  <c r="C1247" i="1"/>
  <c r="G1246" i="1"/>
  <c r="D1246" i="1"/>
  <c r="C1246" i="1"/>
  <c r="H1246" i="1" s="1"/>
  <c r="D1245" i="1"/>
  <c r="C1245" i="1"/>
  <c r="H1245" i="1" s="1"/>
  <c r="D1244" i="1"/>
  <c r="C1244" i="1"/>
  <c r="G1243" i="1"/>
  <c r="D1243" i="1"/>
  <c r="C1243" i="1"/>
  <c r="H1243" i="1" s="1"/>
  <c r="G1242" i="1"/>
  <c r="D1242" i="1"/>
  <c r="C1242" i="1"/>
  <c r="D1241" i="1"/>
  <c r="C1241" i="1"/>
  <c r="H1241" i="1" s="1"/>
  <c r="D1240" i="1"/>
  <c r="C1240" i="1"/>
  <c r="G1239" i="1"/>
  <c r="D1239" i="1"/>
  <c r="C1239" i="1"/>
  <c r="H1239" i="1" s="1"/>
  <c r="G1238" i="1"/>
  <c r="D1238" i="1"/>
  <c r="C1238" i="1"/>
  <c r="H1238" i="1" s="1"/>
  <c r="D1237" i="1"/>
  <c r="C1237" i="1"/>
  <c r="D1236" i="1"/>
  <c r="C1236" i="1"/>
  <c r="H1236" i="1" s="1"/>
  <c r="D1234" i="1"/>
  <c r="C1234" i="1"/>
  <c r="G1234" i="1" s="1"/>
  <c r="D1233" i="1"/>
  <c r="C1233" i="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C1223" i="1"/>
  <c r="D1221" i="1"/>
  <c r="C1221" i="1"/>
  <c r="H1221" i="1" s="1"/>
  <c r="D1220" i="1"/>
  <c r="C1220" i="1"/>
  <c r="H1220" i="1" s="1"/>
  <c r="D1219" i="1"/>
  <c r="C1219" i="1"/>
  <c r="H1219" i="1" s="1"/>
  <c r="D1218" i="1"/>
  <c r="C1218" i="1"/>
  <c r="D1217" i="1"/>
  <c r="C1217" i="1"/>
  <c r="C1216" i="1"/>
  <c r="D1215" i="1"/>
  <c r="H1213" i="1"/>
  <c r="G1213" i="1"/>
  <c r="D1213" i="1"/>
  <c r="C1213" i="1"/>
  <c r="D1212" i="1"/>
  <c r="C1212" i="1"/>
  <c r="H1212"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G1165" i="1" s="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7" i="1" s="1"/>
  <c r="D1156" i="1"/>
  <c r="C1156" i="1"/>
  <c r="D1155" i="1"/>
  <c r="C1155" i="1"/>
  <c r="H1155" i="1" s="1"/>
  <c r="D1154" i="1"/>
  <c r="D1151" i="1"/>
  <c r="C1151" i="1"/>
  <c r="H1151" i="1" s="1"/>
  <c r="D1150" i="1"/>
  <c r="C1150" i="1"/>
  <c r="H1150" i="1" s="1"/>
  <c r="H1149" i="1"/>
  <c r="G1149" i="1"/>
  <c r="D1149" i="1"/>
  <c r="C1149" i="1"/>
  <c r="D1148" i="1"/>
  <c r="C1148" i="1"/>
  <c r="H1148" i="1" s="1"/>
  <c r="H1147" i="1"/>
  <c r="G1147" i="1"/>
  <c r="D1147" i="1"/>
  <c r="C1147" i="1"/>
  <c r="H1146" i="1"/>
  <c r="G1146" i="1"/>
  <c r="D1146" i="1"/>
  <c r="C1146" i="1"/>
  <c r="H1145" i="1"/>
  <c r="G1145" i="1"/>
  <c r="D1145" i="1"/>
  <c r="C1145" i="1"/>
  <c r="D1144" i="1"/>
  <c r="C1144" i="1"/>
  <c r="H1144" i="1" s="1"/>
  <c r="H1143" i="1"/>
  <c r="G1143" i="1"/>
  <c r="D1143" i="1"/>
  <c r="C1143" i="1"/>
  <c r="D1142" i="1"/>
  <c r="C1142" i="1"/>
  <c r="H1142" i="1" s="1"/>
  <c r="D1141" i="1"/>
  <c r="C1141" i="1"/>
  <c r="H1141" i="1" s="1"/>
  <c r="D1140" i="1"/>
  <c r="C1140" i="1"/>
  <c r="H1140" i="1" s="1"/>
  <c r="H1139" i="1"/>
  <c r="G1139" i="1"/>
  <c r="D1139" i="1"/>
  <c r="C1139" i="1"/>
  <c r="D1138" i="1"/>
  <c r="G1138" i="1" s="1"/>
  <c r="C1138" i="1"/>
  <c r="D1137" i="1"/>
  <c r="C1137" i="1"/>
  <c r="H1136" i="1"/>
  <c r="G1136" i="1"/>
  <c r="D1136" i="1"/>
  <c r="C1136"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C1127" i="1"/>
  <c r="H1127" i="1" s="1"/>
  <c r="H1126" i="1"/>
  <c r="G1126" i="1"/>
  <c r="D1126" i="1"/>
  <c r="C1126" i="1"/>
  <c r="H1125" i="1"/>
  <c r="D1125" i="1"/>
  <c r="G1125" i="1" s="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H1050" i="1"/>
  <c r="D1050" i="1"/>
  <c r="C1050"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D1036" i="1"/>
  <c r="C1036" i="1"/>
  <c r="H1035" i="1"/>
  <c r="G1035" i="1"/>
  <c r="D1035" i="1"/>
  <c r="C1035" i="1"/>
  <c r="D1034" i="1"/>
  <c r="C1034" i="1"/>
  <c r="H1033" i="1"/>
  <c r="D1033" i="1"/>
  <c r="C1033" i="1"/>
  <c r="G1033" i="1" s="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D1025" i="1"/>
  <c r="C1025" i="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D1015" i="1"/>
  <c r="G1015" i="1" s="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G1003" i="1"/>
  <c r="D1003" i="1"/>
  <c r="C1003" i="1"/>
  <c r="D1002" i="1"/>
  <c r="C1002" i="1"/>
  <c r="H1002" i="1" s="1"/>
  <c r="H1001" i="1"/>
  <c r="G1001" i="1"/>
  <c r="D1001" i="1"/>
  <c r="C1001" i="1"/>
  <c r="D1000" i="1"/>
  <c r="H1000" i="1" s="1"/>
  <c r="C1000" i="1"/>
  <c r="D999" i="1"/>
  <c r="C999" i="1"/>
  <c r="D998" i="1"/>
  <c r="G998" i="1" s="1"/>
  <c r="C998" i="1"/>
  <c r="D997" i="1"/>
  <c r="C997" i="1"/>
  <c r="H996" i="1"/>
  <c r="G996" i="1"/>
  <c r="D996" i="1"/>
  <c r="C996" i="1"/>
  <c r="D995" i="1"/>
  <c r="H995" i="1" s="1"/>
  <c r="C995" i="1"/>
  <c r="H994" i="1"/>
  <c r="G994" i="1"/>
  <c r="D994" i="1"/>
  <c r="C994" i="1"/>
  <c r="D993" i="1"/>
  <c r="C993" i="1"/>
  <c r="H993" i="1" s="1"/>
  <c r="H992" i="1"/>
  <c r="G992" i="1"/>
  <c r="D992" i="1"/>
  <c r="C992" i="1"/>
  <c r="D991" i="1"/>
  <c r="C991" i="1"/>
  <c r="D989" i="1"/>
  <c r="C989" i="1"/>
  <c r="H989" i="1" s="1"/>
  <c r="D988" i="1"/>
  <c r="C988" i="1"/>
  <c r="G988" i="1" s="1"/>
  <c r="H987" i="1"/>
  <c r="G987" i="1"/>
  <c r="D987" i="1"/>
  <c r="C987" i="1"/>
  <c r="D986" i="1"/>
  <c r="C986" i="1"/>
  <c r="G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D715" i="1"/>
  <c r="H715" i="1" s="1"/>
  <c r="C715" i="1"/>
  <c r="H714" i="1"/>
  <c r="G714" i="1"/>
  <c r="D714" i="1"/>
  <c r="C714" i="1"/>
  <c r="H713" i="1"/>
  <c r="D713" i="1"/>
  <c r="G713" i="1" s="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C637"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D412" i="1"/>
  <c r="G412" i="1" s="1"/>
  <c r="C412" i="1"/>
  <c r="D411" i="1"/>
  <c r="H411" i="1" s="1"/>
  <c r="C411"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H292" i="1" s="1"/>
  <c r="C292" i="1"/>
  <c r="H291" i="1"/>
  <c r="D291" i="1"/>
  <c r="G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D257" i="1"/>
  <c r="G257" i="1" s="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D185" i="1"/>
  <c r="G185" i="1" s="1"/>
  <c r="C185" i="1"/>
  <c r="G184" i="1"/>
  <c r="D184" i="1"/>
  <c r="H184" i="1" s="1"/>
  <c r="C184" i="1"/>
  <c r="H183" i="1"/>
  <c r="D183" i="1"/>
  <c r="G183" i="1" s="1"/>
  <c r="C183" i="1"/>
  <c r="H182" i="1"/>
  <c r="D182" i="1"/>
  <c r="G182" i="1" s="1"/>
  <c r="C182" i="1"/>
  <c r="H181" i="1"/>
  <c r="D181" i="1"/>
  <c r="G181" i="1" s="1"/>
  <c r="C181" i="1"/>
  <c r="H180" i="1"/>
  <c r="D180" i="1"/>
  <c r="G180" i="1" s="1"/>
  <c r="C180" i="1"/>
  <c r="H179" i="1"/>
  <c r="D179" i="1"/>
  <c r="G179" i="1" s="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D154" i="1"/>
  <c r="G154" i="1" s="1"/>
  <c r="C154" i="1"/>
  <c r="H153" i="1"/>
  <c r="D153" i="1"/>
  <c r="G153" i="1" s="1"/>
  <c r="C153" i="1"/>
  <c r="H152" i="1"/>
  <c r="D152" i="1"/>
  <c r="G152" i="1" s="1"/>
  <c r="C152" i="1"/>
  <c r="H151" i="1"/>
  <c r="G151" i="1"/>
  <c r="D151" i="1"/>
  <c r="C151" i="1"/>
  <c r="H150" i="1"/>
  <c r="D150" i="1"/>
  <c r="G150" i="1" s="1"/>
  <c r="C150"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D132" i="1"/>
  <c r="G132" i="1" s="1"/>
  <c r="C132" i="1"/>
  <c r="H131" i="1"/>
  <c r="D131" i="1"/>
  <c r="G131" i="1" s="1"/>
  <c r="C131" i="1"/>
  <c r="D130" i="1"/>
  <c r="G130" i="1" s="1"/>
  <c r="C130" i="1"/>
  <c r="D129" i="1"/>
  <c r="G129" i="1" s="1"/>
  <c r="C129" i="1"/>
  <c r="H128" i="1"/>
  <c r="G128" i="1"/>
  <c r="D128" i="1"/>
  <c r="C128" i="1"/>
  <c r="H127" i="1"/>
  <c r="G127" i="1"/>
  <c r="D127" i="1"/>
  <c r="C127" i="1"/>
  <c r="H126" i="1"/>
  <c r="D126" i="1"/>
  <c r="G126" i="1" s="1"/>
  <c r="C126" i="1"/>
  <c r="H125" i="1"/>
  <c r="D125" i="1"/>
  <c r="G125" i="1" s="1"/>
  <c r="C125" i="1"/>
  <c r="H124" i="1"/>
  <c r="G124" i="1"/>
  <c r="D124" i="1"/>
  <c r="C124" i="1"/>
  <c r="H123" i="1"/>
  <c r="D123" i="1"/>
  <c r="G123" i="1" s="1"/>
  <c r="C123" i="1"/>
  <c r="H122"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D74" i="1"/>
  <c r="G74" i="1" s="1"/>
  <c r="C74" i="1"/>
  <c r="H73" i="1"/>
  <c r="D73" i="1"/>
  <c r="G73" i="1" s="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88" i="1" l="1"/>
  <c r="E50" i="4"/>
  <c r="D46" i="1" s="1"/>
  <c r="G70" i="1"/>
  <c r="G71" i="1"/>
  <c r="G64" i="1"/>
  <c r="G65" i="1"/>
  <c r="F215" i="9"/>
  <c r="H1018" i="1"/>
  <c r="H1137" i="1"/>
  <c r="E302" i="9"/>
  <c r="B302" i="9" s="1"/>
  <c r="E33" i="9"/>
  <c r="B33" i="9" s="1"/>
  <c r="D1216" i="1"/>
  <c r="E27" i="9"/>
  <c r="B27" i="9" s="1"/>
  <c r="E297" i="9"/>
  <c r="B297" i="9" s="1"/>
  <c r="G289" i="1"/>
  <c r="G404" i="1"/>
  <c r="E292" i="9"/>
  <c r="B292" i="9" s="1"/>
  <c r="E295" i="9"/>
  <c r="B295" i="9" s="1"/>
  <c r="E299" i="9"/>
  <c r="B299" i="9" s="1"/>
  <c r="H1263" i="1"/>
  <c r="H1242" i="1"/>
  <c r="H1240" i="1"/>
  <c r="H1265" i="1"/>
  <c r="H1244" i="1"/>
  <c r="G670" i="1"/>
  <c r="E34" i="9"/>
  <c r="B34" i="9" s="1"/>
  <c r="G649" i="1"/>
  <c r="E275" i="9"/>
  <c r="B275" i="9" s="1"/>
  <c r="G647" i="1"/>
  <c r="E23" i="9"/>
  <c r="B23" i="9" s="1"/>
  <c r="H1411" i="1"/>
  <c r="G411" i="1"/>
  <c r="H412" i="1"/>
  <c r="E644" i="4"/>
  <c r="D638" i="1" s="1"/>
  <c r="G1578" i="1"/>
  <c r="G1576" i="1"/>
  <c r="G1530" i="1"/>
  <c r="D49" i="8"/>
  <c r="C1524" i="1" s="1"/>
  <c r="G1531" i="1"/>
  <c r="G1519" i="1"/>
  <c r="H1519" i="1"/>
  <c r="D43" i="8"/>
  <c r="G1507" i="1"/>
  <c r="G1503" i="1"/>
  <c r="G1499" i="1"/>
  <c r="H1499" i="1"/>
  <c r="G1502" i="1"/>
  <c r="G1500" i="1"/>
  <c r="G1492" i="1"/>
  <c r="G1491" i="1"/>
  <c r="G1486" i="1"/>
  <c r="G1483" i="1"/>
  <c r="G1482" i="1"/>
  <c r="G1480" i="1"/>
  <c r="D1436" i="1"/>
  <c r="J1456" i="1"/>
  <c r="G1456" i="1"/>
  <c r="I1456" i="1" s="1"/>
  <c r="D6" i="7"/>
  <c r="C1437" i="1" s="1"/>
  <c r="G1437" i="1" s="1"/>
  <c r="H1438" i="1"/>
  <c r="G1411" i="1"/>
  <c r="G1420" i="1"/>
  <c r="E293" i="9"/>
  <c r="B293" i="9" s="1"/>
  <c r="E300" i="9"/>
  <c r="B300" i="9" s="1"/>
  <c r="E32" i="9"/>
  <c r="B32" i="9" s="1"/>
  <c r="B215" i="9"/>
  <c r="G715" i="1"/>
  <c r="G669" i="1"/>
  <c r="G406" i="1"/>
  <c r="H364" i="1"/>
  <c r="F369" i="4"/>
  <c r="F312" i="4"/>
  <c r="H637" i="1"/>
  <c r="G637" i="1"/>
  <c r="G288" i="1"/>
  <c r="F643" i="4"/>
  <c r="E273" i="9"/>
  <c r="B273" i="9" s="1"/>
  <c r="E69" i="9"/>
  <c r="B69" i="9" s="1"/>
  <c r="F259" i="4"/>
  <c r="H206" i="1"/>
  <c r="H192" i="1"/>
  <c r="B223" i="9"/>
  <c r="E45" i="9"/>
  <c r="B45" i="9" s="1"/>
  <c r="F221" i="9"/>
  <c r="B221" i="9" s="1"/>
  <c r="B219" i="9"/>
  <c r="H173" i="1"/>
  <c r="F177" i="4"/>
  <c r="H165" i="1"/>
  <c r="H160" i="1"/>
  <c r="E41" i="9"/>
  <c r="B41" i="9" s="1"/>
  <c r="F159" i="4"/>
  <c r="E152" i="4"/>
  <c r="D148" i="1" s="1"/>
  <c r="E40" i="9"/>
  <c r="B40" i="9" s="1"/>
  <c r="H149" i="1"/>
  <c r="H129" i="1"/>
  <c r="H130" i="1"/>
  <c r="H121" i="1"/>
  <c r="E106" i="4"/>
  <c r="D102" i="1" s="1"/>
  <c r="F217" i="9"/>
  <c r="B217" i="9" s="1"/>
  <c r="F83" i="4"/>
  <c r="F77" i="4"/>
  <c r="F74" i="4"/>
  <c r="G1274" i="1"/>
  <c r="H1271" i="1"/>
  <c r="H1247" i="1"/>
  <c r="H1237" i="1"/>
  <c r="H1233" i="1"/>
  <c r="H1227" i="1"/>
  <c r="H1229" i="1"/>
  <c r="E282" i="9"/>
  <c r="B282" i="9" s="1"/>
  <c r="H1223" i="1"/>
  <c r="H1224" i="1"/>
  <c r="F246" i="5"/>
  <c r="H1218" i="1"/>
  <c r="H1216" i="1"/>
  <c r="H1217" i="1"/>
  <c r="H1211" i="1"/>
  <c r="G1211" i="1"/>
  <c r="G1212" i="1"/>
  <c r="H1166" i="1"/>
  <c r="G1166" i="1"/>
  <c r="H1165" i="1"/>
  <c r="H1163" i="1"/>
  <c r="G1163" i="1"/>
  <c r="H1160" i="1"/>
  <c r="G1157" i="1"/>
  <c r="G1160" i="1"/>
  <c r="H1154" i="1"/>
  <c r="H1156" i="1"/>
  <c r="G1156" i="1"/>
  <c r="G1154" i="1"/>
  <c r="G1155" i="1"/>
  <c r="G1151" i="1"/>
  <c r="F170" i="5"/>
  <c r="G1148" i="1"/>
  <c r="G1150" i="1"/>
  <c r="G1142" i="1"/>
  <c r="G1144" i="1"/>
  <c r="E291" i="9"/>
  <c r="B291" i="9" s="1"/>
  <c r="G1141" i="1"/>
  <c r="G1140" i="1"/>
  <c r="H1138" i="1"/>
  <c r="E287" i="9"/>
  <c r="B287" i="9" s="1"/>
  <c r="G1137" i="1"/>
  <c r="H1135" i="1"/>
  <c r="G1127" i="1"/>
  <c r="G1135" i="1"/>
  <c r="E285" i="9"/>
  <c r="B285" i="9" s="1"/>
  <c r="H1056" i="1"/>
  <c r="H1064" i="1"/>
  <c r="G1064" i="1"/>
  <c r="G1056" i="1"/>
  <c r="G1061" i="1"/>
  <c r="H1054" i="1"/>
  <c r="G1054" i="1"/>
  <c r="H1052" i="1"/>
  <c r="G1052" i="1"/>
  <c r="G1050" i="1"/>
  <c r="G1049" i="1"/>
  <c r="G1048" i="1"/>
  <c r="H1048" i="1"/>
  <c r="H1049" i="1"/>
  <c r="D69" i="5"/>
  <c r="C1047" i="1" s="1"/>
  <c r="G1034" i="1"/>
  <c r="G1036" i="1"/>
  <c r="H1034" i="1"/>
  <c r="H1036" i="1"/>
  <c r="H1030" i="1"/>
  <c r="H1032" i="1"/>
  <c r="G1030" i="1"/>
  <c r="G1032" i="1"/>
  <c r="H1025" i="1"/>
  <c r="G1023" i="1"/>
  <c r="G1025" i="1"/>
  <c r="G1018" i="1"/>
  <c r="H1013" i="1"/>
  <c r="H1015" i="1"/>
  <c r="G1013" i="1"/>
  <c r="G1014" i="1"/>
  <c r="F35" i="5"/>
  <c r="G1006" i="1"/>
  <c r="G1004" i="1"/>
  <c r="H1003" i="1"/>
  <c r="G1002" i="1"/>
  <c r="G1000" i="1"/>
  <c r="H997" i="1"/>
  <c r="H999" i="1"/>
  <c r="G997" i="1"/>
  <c r="G999" i="1"/>
  <c r="H998" i="1"/>
  <c r="D12" i="5"/>
  <c r="C990" i="1" s="1"/>
  <c r="F19" i="5"/>
  <c r="H991" i="1"/>
  <c r="G995" i="1"/>
  <c r="G991" i="1"/>
  <c r="G993" i="1"/>
  <c r="G989" i="1"/>
  <c r="H986" i="1"/>
  <c r="H988" i="1"/>
  <c r="G102" i="1"/>
  <c r="H102" i="1"/>
  <c r="G243" i="1"/>
  <c r="H243" i="1"/>
  <c r="G1392" i="1"/>
  <c r="H1392" i="1"/>
  <c r="G1410" i="1"/>
  <c r="H1410" i="1"/>
  <c r="G1413" i="1"/>
  <c r="H1413" i="1"/>
  <c r="G1421" i="1"/>
  <c r="H1421" i="1"/>
  <c r="G1426" i="1"/>
  <c r="H1426" i="1"/>
  <c r="G1429" i="1"/>
  <c r="H1429" i="1"/>
  <c r="H1574" i="1"/>
  <c r="G1574" i="1"/>
  <c r="G1223" i="1"/>
  <c r="G1224" i="1"/>
  <c r="G1225" i="1"/>
  <c r="G1226" i="1"/>
  <c r="G1227" i="1"/>
  <c r="G1228" i="1"/>
  <c r="G1229" i="1"/>
  <c r="G1230" i="1"/>
  <c r="G1231" i="1"/>
  <c r="G1232" i="1"/>
  <c r="G1233" i="1"/>
  <c r="H1234" i="1"/>
  <c r="G1237" i="1"/>
  <c r="G1241" i="1"/>
  <c r="G1245" i="1"/>
  <c r="G1249" i="1"/>
  <c r="G1253" i="1"/>
  <c r="G1257" i="1"/>
  <c r="G1261" i="1"/>
  <c r="G1265" i="1"/>
  <c r="G1269" i="1"/>
  <c r="G1273" i="1"/>
  <c r="G1277" i="1"/>
  <c r="G1281" i="1"/>
  <c r="G1285" i="1"/>
  <c r="G1289" i="1"/>
  <c r="G1293" i="1"/>
  <c r="G1297" i="1"/>
  <c r="H1335" i="1"/>
  <c r="H1339" i="1"/>
  <c r="H1343" i="1"/>
  <c r="H1347" i="1"/>
  <c r="H1351" i="1"/>
  <c r="H1355" i="1"/>
  <c r="H1359" i="1"/>
  <c r="H1363" i="1"/>
  <c r="H1367" i="1"/>
  <c r="G1370" i="1"/>
  <c r="G1374" i="1"/>
  <c r="G1378" i="1"/>
  <c r="G1382" i="1"/>
  <c r="G1388" i="1"/>
  <c r="H1388" i="1"/>
  <c r="H1389" i="1"/>
  <c r="G1400" i="1"/>
  <c r="H1400" i="1"/>
  <c r="G1403" i="1"/>
  <c r="H1403" i="1"/>
  <c r="J1464" i="1"/>
  <c r="J1468" i="1"/>
  <c r="H1497" i="1"/>
  <c r="G1497" i="1"/>
  <c r="H1510" i="1"/>
  <c r="G1510" i="1"/>
  <c r="H1545" i="1"/>
  <c r="G1545" i="1"/>
  <c r="H1558" i="1"/>
  <c r="G1558" i="1"/>
  <c r="F125" i="4"/>
  <c r="D124" i="4"/>
  <c r="D22" i="7"/>
  <c r="C1454" i="1"/>
  <c r="H31" i="3"/>
  <c r="C1469" i="1"/>
  <c r="H32" i="3"/>
  <c r="C1475" i="1"/>
  <c r="G1418" i="1"/>
  <c r="H1418" i="1"/>
  <c r="H1513" i="1"/>
  <c r="G1513" i="1"/>
  <c r="H1561" i="1"/>
  <c r="G1561" i="1"/>
  <c r="D135" i="1"/>
  <c r="G1216" i="1"/>
  <c r="G1217" i="1"/>
  <c r="G1218" i="1"/>
  <c r="G1219" i="1"/>
  <c r="G1220" i="1"/>
  <c r="G1221" i="1"/>
  <c r="G1236" i="1"/>
  <c r="G1240" i="1"/>
  <c r="G1244" i="1"/>
  <c r="G1248" i="1"/>
  <c r="G1252" i="1"/>
  <c r="G1256" i="1"/>
  <c r="G1260" i="1"/>
  <c r="G1264" i="1"/>
  <c r="G1268" i="1"/>
  <c r="G1272" i="1"/>
  <c r="G1276" i="1"/>
  <c r="G1280" i="1"/>
  <c r="G1284" i="1"/>
  <c r="G1288" i="1"/>
  <c r="G1292" i="1"/>
  <c r="G1296" i="1"/>
  <c r="H1334" i="1"/>
  <c r="H1338" i="1"/>
  <c r="H1342" i="1"/>
  <c r="H1346" i="1"/>
  <c r="H1350" i="1"/>
  <c r="H1354" i="1"/>
  <c r="H1358" i="1"/>
  <c r="H1362" i="1"/>
  <c r="H1366" i="1"/>
  <c r="G1373" i="1"/>
  <c r="G1377" i="1"/>
  <c r="G1381" i="1"/>
  <c r="H1385" i="1"/>
  <c r="H1395" i="1"/>
  <c r="G1414" i="1"/>
  <c r="H1414" i="1"/>
  <c r="G1417" i="1"/>
  <c r="H1417" i="1"/>
  <c r="G1422" i="1"/>
  <c r="H1422" i="1"/>
  <c r="G1425" i="1"/>
  <c r="H1425" i="1"/>
  <c r="G1430" i="1"/>
  <c r="H1430" i="1"/>
  <c r="G1433" i="1"/>
  <c r="H1433" i="1"/>
  <c r="H1481" i="1"/>
  <c r="G1481" i="1"/>
  <c r="H1494" i="1"/>
  <c r="G1494" i="1"/>
  <c r="H1529" i="1"/>
  <c r="G1529" i="1"/>
  <c r="H1542" i="1"/>
  <c r="G1542" i="1"/>
  <c r="F17" i="4"/>
  <c r="D7" i="4"/>
  <c r="G1396" i="1"/>
  <c r="H1396" i="1"/>
  <c r="G1399" i="1"/>
  <c r="H1399" i="1"/>
  <c r="G1404" i="1"/>
  <c r="H1404" i="1"/>
  <c r="G1407" i="1"/>
  <c r="H1407" i="1"/>
  <c r="J1462" i="1"/>
  <c r="J1466" i="1"/>
  <c r="H1526" i="1"/>
  <c r="G1526" i="1"/>
  <c r="H1577" i="1"/>
  <c r="G1577" i="1"/>
  <c r="H1434" i="1"/>
  <c r="H1437" i="1"/>
  <c r="G1439" i="1"/>
  <c r="I1439" i="1" s="1"/>
  <c r="J1439" i="1"/>
  <c r="H1440" i="1"/>
  <c r="G1441" i="1"/>
  <c r="I1441" i="1" s="1"/>
  <c r="J1441" i="1"/>
  <c r="H1442" i="1"/>
  <c r="G1443" i="1"/>
  <c r="I1443" i="1" s="1"/>
  <c r="J1443" i="1"/>
  <c r="H1444" i="1"/>
  <c r="H1447" i="1"/>
  <c r="G1447" i="1"/>
  <c r="I1447" i="1" s="1"/>
  <c r="H1449" i="1"/>
  <c r="G1449" i="1"/>
  <c r="I1449" i="1" s="1"/>
  <c r="H1451" i="1"/>
  <c r="G1451" i="1"/>
  <c r="I1451" i="1" s="1"/>
  <c r="H1455" i="1"/>
  <c r="G1455" i="1"/>
  <c r="I1455" i="1" s="1"/>
  <c r="H1457" i="1"/>
  <c r="G1457" i="1"/>
  <c r="I1457" i="1" s="1"/>
  <c r="H1459" i="1"/>
  <c r="G1459" i="1"/>
  <c r="I1459" i="1" s="1"/>
  <c r="H1461" i="1"/>
  <c r="G1461" i="1"/>
  <c r="I1463" i="1"/>
  <c r="I1465" i="1"/>
  <c r="I1467" i="1"/>
  <c r="H1477" i="1"/>
  <c r="G1477" i="1"/>
  <c r="H1479" i="1"/>
  <c r="G1479" i="1"/>
  <c r="H1485" i="1"/>
  <c r="G1485" i="1"/>
  <c r="H1501" i="1"/>
  <c r="G1501" i="1"/>
  <c r="H1533" i="1"/>
  <c r="G1533" i="1"/>
  <c r="H1549" i="1"/>
  <c r="G1549" i="1"/>
  <c r="H1565" i="1"/>
  <c r="G1565" i="1"/>
  <c r="D50" i="4"/>
  <c r="D82" i="4"/>
  <c r="E35" i="6"/>
  <c r="D1333" i="1"/>
  <c r="H1333" i="1" s="1"/>
  <c r="F90" i="6"/>
  <c r="D89" i="6"/>
  <c r="F115" i="6"/>
  <c r="E114" i="6"/>
  <c r="F114" i="6" s="1"/>
  <c r="D1409" i="1"/>
  <c r="H1409" i="1" s="1"/>
  <c r="H1472" i="1"/>
  <c r="G1472" i="1"/>
  <c r="H1474" i="1"/>
  <c r="G1474" i="1"/>
  <c r="H1489" i="1"/>
  <c r="G1489" i="1"/>
  <c r="H1505" i="1"/>
  <c r="G1505" i="1"/>
  <c r="H1521" i="1"/>
  <c r="G1521" i="1"/>
  <c r="H1537" i="1"/>
  <c r="G1537" i="1"/>
  <c r="H1553" i="1"/>
  <c r="G1553" i="1"/>
  <c r="H1569" i="1"/>
  <c r="G1569" i="1"/>
  <c r="F45" i="4"/>
  <c r="D44" i="4"/>
  <c r="F106" i="4"/>
  <c r="F133" i="4"/>
  <c r="F153" i="4"/>
  <c r="D152" i="4"/>
  <c r="F164" i="4"/>
  <c r="D163" i="4"/>
  <c r="D263" i="4"/>
  <c r="F268" i="4"/>
  <c r="D7" i="5"/>
  <c r="G289" i="9"/>
  <c r="E289" i="9" s="1"/>
  <c r="B289" i="9" s="1"/>
  <c r="F88" i="5"/>
  <c r="D87" i="5"/>
  <c r="F239" i="5"/>
  <c r="D238" i="5"/>
  <c r="I24" i="3"/>
  <c r="D1299" i="1"/>
  <c r="I1440" i="1"/>
  <c r="I1442" i="1"/>
  <c r="I1444" i="1"/>
  <c r="I1446" i="1"/>
  <c r="I1448" i="1"/>
  <c r="I1450" i="1"/>
  <c r="I1452" i="1"/>
  <c r="I1458" i="1"/>
  <c r="I1460" i="1"/>
  <c r="H1462" i="1"/>
  <c r="G1462" i="1"/>
  <c r="H1464" i="1"/>
  <c r="G1464" i="1"/>
  <c r="H1466" i="1"/>
  <c r="G1466" i="1"/>
  <c r="H1468" i="1"/>
  <c r="G1468" i="1"/>
  <c r="I1476" i="1"/>
  <c r="I1478" i="1"/>
  <c r="H1493" i="1"/>
  <c r="G1493" i="1"/>
  <c r="H1509" i="1"/>
  <c r="G1509" i="1"/>
  <c r="H1525" i="1"/>
  <c r="G1525" i="1"/>
  <c r="H1541" i="1"/>
  <c r="G1541" i="1"/>
  <c r="H1557" i="1"/>
  <c r="G1557" i="1"/>
  <c r="H1573" i="1"/>
  <c r="G1573" i="1"/>
  <c r="F134" i="4"/>
  <c r="F253" i="4"/>
  <c r="D252" i="4"/>
  <c r="G307" i="9"/>
  <c r="E307" i="9" s="1"/>
  <c r="B307" i="9" s="1"/>
  <c r="F177" i="5"/>
  <c r="D176" i="5"/>
  <c r="E163" i="4"/>
  <c r="D159" i="1" s="1"/>
  <c r="F210" i="4"/>
  <c r="E224" i="4"/>
  <c r="D220" i="1" s="1"/>
  <c r="D298" i="4"/>
  <c r="E311" i="4"/>
  <c r="D306" i="1" s="1"/>
  <c r="E363" i="4"/>
  <c r="D358" i="1" s="1"/>
  <c r="D459" i="4"/>
  <c r="F466" i="4"/>
  <c r="F626" i="4"/>
  <c r="D625" i="4"/>
  <c r="F78" i="5"/>
  <c r="B24" i="9"/>
  <c r="F196" i="4"/>
  <c r="F351" i="4"/>
  <c r="D644" i="4"/>
  <c r="F417" i="4"/>
  <c r="F516" i="4"/>
  <c r="D515" i="4"/>
  <c r="F568" i="4"/>
  <c r="D567" i="4"/>
  <c r="F13" i="5"/>
  <c r="E12" i="5"/>
  <c r="F69" i="5"/>
  <c r="F225" i="4"/>
  <c r="D224" i="4"/>
  <c r="F345" i="4"/>
  <c r="D344" i="4"/>
  <c r="F397" i="4"/>
  <c r="D396" i="4"/>
  <c r="F422" i="4"/>
  <c r="D421" i="4"/>
  <c r="E515" i="4"/>
  <c r="D509" i="1" s="1"/>
  <c r="E567" i="4"/>
  <c r="D561" i="1" s="1"/>
  <c r="H290" i="9"/>
  <c r="E290" i="9" s="1"/>
  <c r="B290" i="9" s="1"/>
  <c r="E146" i="5"/>
  <c r="D1124" i="1" s="1"/>
  <c r="F191" i="5"/>
  <c r="D190" i="5"/>
  <c r="E245" i="5"/>
  <c r="D1222" i="1" s="1"/>
  <c r="F250" i="5"/>
  <c r="F259" i="5"/>
  <c r="D258" i="5"/>
  <c r="F6" i="6"/>
  <c r="D5" i="6"/>
  <c r="D42" i="8"/>
  <c r="G161" i="9"/>
  <c r="E161" i="9" s="1"/>
  <c r="B161" i="9" s="1"/>
  <c r="G163" i="9"/>
  <c r="E163" i="9" s="1"/>
  <c r="B163" i="9" s="1"/>
  <c r="G165" i="9"/>
  <c r="D311" i="4"/>
  <c r="D363" i="4"/>
  <c r="D350" i="4" s="1"/>
  <c r="D472" i="4"/>
  <c r="D484" i="4"/>
  <c r="E87" i="5"/>
  <c r="D1065" i="1" s="1"/>
  <c r="D118" i="5"/>
  <c r="D146" i="5"/>
  <c r="E176" i="5"/>
  <c r="D245" i="5"/>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4" i="9"/>
  <c r="B144" i="9" s="1"/>
  <c r="E152" i="9"/>
  <c r="B152" i="9" s="1"/>
  <c r="E160" i="9"/>
  <c r="B160" i="9" s="1"/>
  <c r="F416" i="4"/>
  <c r="D529" i="4"/>
  <c r="D593" i="4"/>
  <c r="D206" i="5"/>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B42" i="9"/>
  <c r="B50" i="9"/>
  <c r="B58" i="9"/>
  <c r="B66" i="9"/>
  <c r="B74" i="9"/>
  <c r="B82" i="9"/>
  <c r="B90" i="9"/>
  <c r="B98" i="9"/>
  <c r="B106" i="9"/>
  <c r="B114" i="9"/>
  <c r="B122" i="9"/>
  <c r="B130" i="9"/>
  <c r="B138" i="9"/>
  <c r="B150" i="9"/>
  <c r="B158" i="9"/>
  <c r="G162" i="9"/>
  <c r="E162" i="9" s="1"/>
  <c r="B162" i="9" s="1"/>
  <c r="G164" i="9"/>
  <c r="E164" i="9" s="1"/>
  <c r="B164" i="9" s="1"/>
  <c r="E6" i="4" l="1"/>
  <c r="I16" i="3" s="1"/>
  <c r="F213" i="9"/>
  <c r="B213" i="9" s="1"/>
  <c r="B192" i="9"/>
  <c r="G312" i="9"/>
  <c r="E312" i="9" s="1"/>
  <c r="B312" i="9" s="1"/>
  <c r="G1524" i="1"/>
  <c r="H1524" i="1"/>
  <c r="I35" i="3"/>
  <c r="C1518" i="1"/>
  <c r="D5" i="7"/>
  <c r="C1436" i="1" s="1"/>
  <c r="E298" i="4"/>
  <c r="G1047" i="1"/>
  <c r="H1047" i="1"/>
  <c r="F12" i="5"/>
  <c r="D408" i="4"/>
  <c r="C345" i="1"/>
  <c r="F529" i="4"/>
  <c r="D528" i="4"/>
  <c r="C523" i="1"/>
  <c r="F644" i="4"/>
  <c r="C638" i="1"/>
  <c r="D6" i="4"/>
  <c r="F7" i="4"/>
  <c r="C3" i="1"/>
  <c r="G1333" i="1"/>
  <c r="H1454" i="1"/>
  <c r="G1454" i="1"/>
  <c r="G310" i="9"/>
  <c r="E310" i="9" s="1"/>
  <c r="B310" i="9" s="1"/>
  <c r="F206" i="5"/>
  <c r="C1183" i="1"/>
  <c r="F245" i="5"/>
  <c r="C1222" i="1"/>
  <c r="F311" i="4"/>
  <c r="C306" i="1"/>
  <c r="F258" i="5"/>
  <c r="C1235" i="1"/>
  <c r="G309" i="9"/>
  <c r="E309" i="9" s="1"/>
  <c r="B309" i="9" s="1"/>
  <c r="F190" i="5"/>
  <c r="C1167" i="1"/>
  <c r="F396" i="4"/>
  <c r="C391" i="1"/>
  <c r="F224" i="4"/>
  <c r="C220" i="1"/>
  <c r="G315" i="9"/>
  <c r="E315" i="9" s="1"/>
  <c r="H29" i="3"/>
  <c r="E7" i="5"/>
  <c r="F7" i="5" s="1"/>
  <c r="D990" i="1"/>
  <c r="F515" i="4"/>
  <c r="C509" i="1"/>
  <c r="E237" i="5"/>
  <c r="E175" i="5" s="1"/>
  <c r="D1152" i="1" s="1"/>
  <c r="E528" i="4"/>
  <c r="E420" i="4"/>
  <c r="I1466" i="1"/>
  <c r="I1462" i="1"/>
  <c r="F238" i="5"/>
  <c r="D237" i="5"/>
  <c r="D175" i="5" s="1"/>
  <c r="C1215" i="1"/>
  <c r="G21" i="9"/>
  <c r="F152" i="4"/>
  <c r="D151" i="4"/>
  <c r="H21" i="9"/>
  <c r="C148" i="1"/>
  <c r="F44" i="4"/>
  <c r="C40" i="1"/>
  <c r="I1472" i="1"/>
  <c r="I25" i="3"/>
  <c r="D1329" i="1"/>
  <c r="F50" i="4"/>
  <c r="C46" i="1"/>
  <c r="I1479" i="1"/>
  <c r="G1409" i="1"/>
  <c r="H30" i="3"/>
  <c r="C1453" i="1"/>
  <c r="F35" i="6"/>
  <c r="H25" i="3"/>
  <c r="C1329" i="1"/>
  <c r="H19" i="9"/>
  <c r="E19" i="9" s="1"/>
  <c r="B19" i="9" s="1"/>
  <c r="I22" i="3"/>
  <c r="D1153" i="1"/>
  <c r="F484" i="4"/>
  <c r="C478" i="1"/>
  <c r="E165" i="9"/>
  <c r="B165" i="9" s="1"/>
  <c r="K1450" i="9"/>
  <c r="G313" i="9"/>
  <c r="E313" i="9" s="1"/>
  <c r="B313" i="9" s="1"/>
  <c r="C1517" i="1"/>
  <c r="I34" i="3"/>
  <c r="F298" i="4"/>
  <c r="D407" i="4"/>
  <c r="C293" i="1"/>
  <c r="F176" i="5"/>
  <c r="H22" i="3"/>
  <c r="C1153" i="1"/>
  <c r="F252" i="4"/>
  <c r="C248" i="1"/>
  <c r="F263" i="4"/>
  <c r="C259" i="1"/>
  <c r="F89" i="6"/>
  <c r="C1383" i="1"/>
  <c r="E350" i="4"/>
  <c r="H1469" i="1"/>
  <c r="G1469" i="1"/>
  <c r="F124" i="4"/>
  <c r="C120" i="1"/>
  <c r="F118" i="5"/>
  <c r="C1096" i="1"/>
  <c r="F363" i="4"/>
  <c r="C358" i="1"/>
  <c r="D293" i="1"/>
  <c r="I27" i="3"/>
  <c r="D1408" i="1"/>
  <c r="F82" i="4"/>
  <c r="C78" i="1"/>
  <c r="G1475" i="1"/>
  <c r="H1475" i="1"/>
  <c r="E166" i="9"/>
  <c r="B166" i="9" s="1"/>
  <c r="F593" i="4"/>
  <c r="C587" i="1"/>
  <c r="F146" i="5"/>
  <c r="C1124" i="1"/>
  <c r="F472" i="4"/>
  <c r="C466" i="1"/>
  <c r="G317" i="9"/>
  <c r="E317" i="9" s="1"/>
  <c r="D141" i="6"/>
  <c r="F5" i="6"/>
  <c r="H24" i="3"/>
  <c r="C1299" i="1"/>
  <c r="F421" i="4"/>
  <c r="D420" i="4"/>
  <c r="C415" i="1"/>
  <c r="F344" i="4"/>
  <c r="C339" i="1"/>
  <c r="E68" i="5"/>
  <c r="F567" i="4"/>
  <c r="C561" i="1"/>
  <c r="F625" i="4"/>
  <c r="C619" i="1"/>
  <c r="F459" i="4"/>
  <c r="C453" i="1"/>
  <c r="I1468" i="1"/>
  <c r="I1464" i="1"/>
  <c r="E141" i="6"/>
  <c r="F87" i="5"/>
  <c r="D68" i="5"/>
  <c r="C1065" i="1"/>
  <c r="H20" i="3"/>
  <c r="D6" i="5"/>
  <c r="C985" i="1"/>
  <c r="F163" i="4"/>
  <c r="C159" i="1"/>
  <c r="I1474" i="1"/>
  <c r="E151" i="4"/>
  <c r="I1477" i="1"/>
  <c r="G135" i="1"/>
  <c r="H135" i="1"/>
  <c r="E412" i="4" l="1"/>
  <c r="D407" i="1" s="1"/>
  <c r="D2" i="1"/>
  <c r="H1518" i="1"/>
  <c r="G1518" i="1"/>
  <c r="E316" i="9"/>
  <c r="B317" i="9"/>
  <c r="H1408" i="1"/>
  <c r="G1408" i="1"/>
  <c r="G358" i="1"/>
  <c r="H358" i="1"/>
  <c r="G120" i="1"/>
  <c r="H120" i="1"/>
  <c r="E408" i="4"/>
  <c r="D403" i="1" s="1"/>
  <c r="D345" i="1"/>
  <c r="G345" i="1" s="1"/>
  <c r="F407" i="4"/>
  <c r="C402" i="1"/>
  <c r="H1453" i="1"/>
  <c r="G1453" i="1"/>
  <c r="G46" i="1"/>
  <c r="H46" i="1"/>
  <c r="H1215" i="1"/>
  <c r="G1215" i="1"/>
  <c r="G509" i="1"/>
  <c r="H509" i="1"/>
  <c r="G1436" i="1"/>
  <c r="H1436" i="1"/>
  <c r="G306" i="1"/>
  <c r="H306" i="1"/>
  <c r="G1183" i="1"/>
  <c r="H1183" i="1"/>
  <c r="H345" i="1"/>
  <c r="I28" i="3"/>
  <c r="D1435" i="1"/>
  <c r="G415" i="1"/>
  <c r="H415" i="1"/>
  <c r="G466" i="1"/>
  <c r="H466" i="1"/>
  <c r="G587" i="1"/>
  <c r="H587" i="1"/>
  <c r="H1383" i="1"/>
  <c r="G1383" i="1"/>
  <c r="G248" i="1"/>
  <c r="H248" i="1"/>
  <c r="F175" i="5"/>
  <c r="C1152" i="1"/>
  <c r="H1329" i="1"/>
  <c r="G1329" i="1"/>
  <c r="G40" i="1"/>
  <c r="H40" i="1"/>
  <c r="D289" i="4"/>
  <c r="H17" i="3"/>
  <c r="F151" i="4"/>
  <c r="C147" i="1"/>
  <c r="F237" i="5"/>
  <c r="H23" i="3"/>
  <c r="C1214" i="1"/>
  <c r="E635" i="4"/>
  <c r="D629" i="1" s="1"/>
  <c r="D414" i="1"/>
  <c r="G391" i="1"/>
  <c r="H391" i="1"/>
  <c r="D290" i="4"/>
  <c r="D412" i="4"/>
  <c r="F6" i="4"/>
  <c r="H16" i="3"/>
  <c r="C2" i="1"/>
  <c r="E311" i="9"/>
  <c r="F350" i="4"/>
  <c r="G561" i="1"/>
  <c r="H561" i="1"/>
  <c r="I17" i="3"/>
  <c r="E289" i="4"/>
  <c r="D147" i="1"/>
  <c r="G1065" i="1"/>
  <c r="H1065" i="1"/>
  <c r="G619" i="1"/>
  <c r="H619" i="1"/>
  <c r="I21" i="3"/>
  <c r="D1046" i="1"/>
  <c r="D635" i="4"/>
  <c r="F420" i="4"/>
  <c r="C414" i="1"/>
  <c r="G78" i="1"/>
  <c r="H78" i="1"/>
  <c r="G1096" i="1"/>
  <c r="H1096" i="1"/>
  <c r="E636" i="4"/>
  <c r="D630" i="1" s="1"/>
  <c r="D522" i="1"/>
  <c r="G990" i="1"/>
  <c r="H990" i="1"/>
  <c r="B315" i="9"/>
  <c r="E314" i="9"/>
  <c r="I10" i="3" s="1"/>
  <c r="H1235" i="1"/>
  <c r="G1235" i="1"/>
  <c r="H1222" i="1"/>
  <c r="G1222" i="1"/>
  <c r="G638" i="1"/>
  <c r="H638" i="1"/>
  <c r="G523" i="1"/>
  <c r="H523" i="1"/>
  <c r="F408" i="4"/>
  <c r="C403" i="1"/>
  <c r="G159" i="1"/>
  <c r="H159" i="1"/>
  <c r="G453" i="1"/>
  <c r="H453" i="1"/>
  <c r="H1299" i="1"/>
  <c r="G1299" i="1"/>
  <c r="G278" i="9"/>
  <c r="C984" i="1"/>
  <c r="F68" i="5"/>
  <c r="H21" i="3"/>
  <c r="C1046" i="1"/>
  <c r="G339" i="1"/>
  <c r="H339" i="1"/>
  <c r="F141" i="6"/>
  <c r="H28" i="3"/>
  <c r="C1435" i="1"/>
  <c r="G1124" i="1"/>
  <c r="H1124" i="1"/>
  <c r="E407" i="4"/>
  <c r="D402" i="1" s="1"/>
  <c r="G259" i="1"/>
  <c r="H259" i="1"/>
  <c r="G1153" i="1"/>
  <c r="H1153" i="1"/>
  <c r="G293" i="1"/>
  <c r="H293" i="1"/>
  <c r="H1517" i="1"/>
  <c r="G1517" i="1"/>
  <c r="H11" i="3"/>
  <c r="G478" i="1"/>
  <c r="H478" i="1"/>
  <c r="G148" i="1"/>
  <c r="H148" i="1"/>
  <c r="E21" i="9"/>
  <c r="I23" i="3"/>
  <c r="D1214" i="1"/>
  <c r="E6" i="5"/>
  <c r="F6" i="5" s="1"/>
  <c r="I20" i="3"/>
  <c r="D985" i="1"/>
  <c r="G985" i="1" s="1"/>
  <c r="G220" i="1"/>
  <c r="H220" i="1"/>
  <c r="G1167" i="1"/>
  <c r="H1167" i="1"/>
  <c r="G3" i="1"/>
  <c r="H3" i="1"/>
  <c r="D636" i="4"/>
  <c r="F528" i="4"/>
  <c r="C522" i="1"/>
  <c r="E639" i="4"/>
  <c r="I11" i="3" l="1"/>
  <c r="N3" i="9"/>
  <c r="G1435" i="1"/>
  <c r="H1435" i="1"/>
  <c r="H985" i="1"/>
  <c r="H9" i="3"/>
  <c r="D639" i="4"/>
  <c r="F412" i="4"/>
  <c r="C407" i="1"/>
  <c r="G402" i="1"/>
  <c r="H402" i="1"/>
  <c r="G522" i="1"/>
  <c r="H522" i="1"/>
  <c r="G1046" i="1"/>
  <c r="H1046" i="1"/>
  <c r="G403" i="1"/>
  <c r="H403" i="1"/>
  <c r="G414" i="1"/>
  <c r="H414" i="1"/>
  <c r="G2" i="1"/>
  <c r="H2" i="1"/>
  <c r="C286" i="1"/>
  <c r="D291" i="4"/>
  <c r="D413" i="4"/>
  <c r="D414" i="4" s="1"/>
  <c r="F289" i="4"/>
  <c r="C285" i="1"/>
  <c r="G147" i="1"/>
  <c r="H147" i="1"/>
  <c r="G1152" i="1"/>
  <c r="H1152" i="1"/>
  <c r="D633" i="1"/>
  <c r="H278" i="9"/>
  <c r="E278" i="9" s="1"/>
  <c r="D984" i="1"/>
  <c r="H8" i="3" s="1"/>
  <c r="F636" i="4"/>
  <c r="C630" i="1"/>
  <c r="B21" i="9"/>
  <c r="G284" i="9"/>
  <c r="E284" i="9" s="1"/>
  <c r="B284" i="9" s="1"/>
  <c r="F635" i="4"/>
  <c r="C629" i="1"/>
  <c r="E291" i="4"/>
  <c r="D287" i="1" s="1"/>
  <c r="E413" i="4"/>
  <c r="D285" i="1"/>
  <c r="E290" i="4"/>
  <c r="H1214" i="1"/>
  <c r="G1214" i="1"/>
  <c r="M3" i="9" l="1"/>
  <c r="F414" i="4"/>
  <c r="C409" i="1"/>
  <c r="E277" i="9"/>
  <c r="I8" i="3" s="1"/>
  <c r="B278" i="9"/>
  <c r="F291" i="4"/>
  <c r="C287" i="1"/>
  <c r="G407" i="1"/>
  <c r="H407" i="1"/>
  <c r="D286" i="1"/>
  <c r="G286" i="1" s="1"/>
  <c r="G629" i="1"/>
  <c r="H629" i="1"/>
  <c r="G285" i="1"/>
  <c r="H285" i="1"/>
  <c r="G630" i="1"/>
  <c r="H630" i="1"/>
  <c r="F290" i="4"/>
  <c r="H984" i="1"/>
  <c r="E640" i="4"/>
  <c r="E415" i="4"/>
  <c r="D410" i="1" s="1"/>
  <c r="D408" i="1"/>
  <c r="E414" i="4"/>
  <c r="D409" i="1" s="1"/>
  <c r="D640" i="4"/>
  <c r="D415" i="4"/>
  <c r="F413" i="4"/>
  <c r="C408" i="1"/>
  <c r="D641" i="4"/>
  <c r="F639" i="4"/>
  <c r="C633" i="1"/>
  <c r="G984" i="1"/>
  <c r="K3" i="9"/>
  <c r="I9" i="3"/>
  <c r="H286" i="1" l="1"/>
  <c r="G287" i="1"/>
  <c r="H287" i="1"/>
  <c r="G409" i="1"/>
  <c r="H409" i="1"/>
  <c r="G408" i="1"/>
  <c r="H408" i="1"/>
  <c r="F641" i="4"/>
  <c r="C635" i="1"/>
  <c r="F640" i="4"/>
  <c r="D642" i="4"/>
  <c r="C634" i="1"/>
  <c r="E642" i="4"/>
  <c r="D634" i="1"/>
  <c r="E641" i="4"/>
  <c r="G633" i="1"/>
  <c r="H633" i="1"/>
  <c r="F415" i="4"/>
  <c r="C410" i="1"/>
  <c r="G410" i="1" l="1"/>
  <c r="H410" i="1"/>
  <c r="E645" i="4"/>
  <c r="D635" i="1"/>
  <c r="G276" i="9"/>
  <c r="E276" i="9" s="1"/>
  <c r="B276" i="9" s="1"/>
  <c r="E646" i="4"/>
  <c r="D636" i="1"/>
  <c r="G635" i="1"/>
  <c r="H635" i="1"/>
  <c r="F642" i="4"/>
  <c r="D646" i="4"/>
  <c r="C636" i="1"/>
  <c r="G634" i="1"/>
  <c r="H634" i="1"/>
  <c r="D645" i="4"/>
  <c r="F645" i="4" l="1"/>
  <c r="H18" i="3"/>
  <c r="C639" i="1"/>
  <c r="F646" i="4"/>
  <c r="H19" i="3"/>
  <c r="C640" i="1"/>
  <c r="I18" i="3"/>
  <c r="D639" i="1"/>
  <c r="G636" i="1"/>
  <c r="H636" i="1"/>
  <c r="I19" i="3"/>
  <c r="D640" i="1"/>
  <c r="H7" i="3" l="1"/>
  <c r="J3" i="9" s="1"/>
  <c r="G639" i="1"/>
  <c r="H639" i="1"/>
  <c r="G640" i="1"/>
  <c r="H640" i="1"/>
  <c r="G274" i="9" l="1"/>
  <c r="M272" i="9"/>
  <c r="L272" i="9"/>
  <c r="H274" i="9"/>
  <c r="H18" i="9"/>
  <c r="G18" i="9"/>
  <c r="I17" i="9"/>
  <c r="G16" i="9"/>
  <c r="M15" i="9"/>
  <c r="I12" i="9"/>
  <c r="J11" i="9"/>
  <c r="K10" i="9"/>
  <c r="I8" i="9"/>
  <c r="J7" i="9"/>
  <c r="K6" i="9"/>
  <c r="M16" i="9"/>
  <c r="K13" i="9"/>
  <c r="J10" i="9"/>
  <c r="I7" i="9"/>
  <c r="K9" i="9"/>
  <c r="J6" i="9"/>
  <c r="L15" i="9"/>
  <c r="K5" i="9"/>
  <c r="H17" i="9"/>
  <c r="I11" i="9"/>
  <c r="G17" i="9"/>
  <c r="K7" i="9"/>
  <c r="J12" i="9"/>
  <c r="K8" i="9"/>
  <c r="J13" i="9"/>
  <c r="J9" i="9"/>
  <c r="H15" i="9"/>
  <c r="I5" i="9"/>
  <c r="J17" i="9"/>
  <c r="I6" i="9"/>
  <c r="J8" i="9"/>
  <c r="G15" i="9"/>
  <c r="I13" i="9"/>
  <c r="I9" i="9"/>
  <c r="H16" i="9"/>
  <c r="J5" i="9"/>
  <c r="L16" i="9"/>
  <c r="K11" i="9"/>
  <c r="K12" i="9"/>
  <c r="E18" i="9" l="1"/>
  <c r="B18" i="9" s="1"/>
  <c r="E6" i="9"/>
  <c r="B6" i="9" s="1"/>
  <c r="E13" i="9"/>
  <c r="B13" i="9" s="1"/>
  <c r="F15" i="9"/>
  <c r="E9" i="9"/>
  <c r="B9" i="9" s="1"/>
  <c r="E7" i="9"/>
  <c r="B7" i="9" s="1"/>
  <c r="F272" i="9"/>
  <c r="F16" i="9"/>
  <c r="F14" i="9" s="1"/>
  <c r="E16" i="9"/>
  <c r="E17" i="9"/>
  <c r="B17" i="9" s="1"/>
  <c r="E10" i="9"/>
  <c r="B10" i="9" s="1"/>
  <c r="E12" i="9"/>
  <c r="B12" i="9" s="1"/>
  <c r="E15" i="9"/>
  <c r="E5" i="9"/>
  <c r="E11" i="9"/>
  <c r="B11" i="9" s="1"/>
  <c r="E8" i="9"/>
  <c r="B8" i="9" s="1"/>
  <c r="E274" i="9"/>
  <c r="E4" i="9" l="1"/>
  <c r="B5" i="9"/>
  <c r="B272" i="9"/>
  <c r="F20" i="9"/>
  <c r="F3" i="9" s="1"/>
  <c r="B274" i="9"/>
  <c r="E20" i="9"/>
  <c r="I7" i="3" s="1"/>
  <c r="B15" i="9"/>
  <c r="E14" i="9"/>
  <c r="B16"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<sst xmlns="http://schemas.openxmlformats.org/spreadsheetml/2006/main" count="4369" uniqueCount="3421">
  <si>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</si>
  <si>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</si>
  <si>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</si>
  <si>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</si>
  <si>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</si>
  <si>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</si>
  <si>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</si>
  <si>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</si>
  <si>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</si>
  <si>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</si>
  <si>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</si>
  <si>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</si>
  <si>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</si>
  <si>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</si>
  <si>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</si>
  <si>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</si>
  <si>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</si>
  <si>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</si>
  <si>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</si>
  <si>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</si>
  <si>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</si>
  <si>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</si>
  <si>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</si>
  <si>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</si>
  <si>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</si>
  <si>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</si>
  <si>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</si>
  <si>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</si>
  <si>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</si>
  <si>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</si>
  <si>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</si>
  <si>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III. OSNOVNA ŠKOLA ČAKOVEC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</si>
  <si>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</si>
  <si>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</si>
  <si>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</si>
  <si>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</si>
  <si>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</si>
  <si>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</si>
  <si>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</si>
  <si>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</si>
  <si>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</si>
  <si>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</si>
  <si>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</si>
  <si>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</si>
  <si>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</si>
  <si>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</si>
  <si>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</si>
  <si>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</si>
  <si>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</si>
  <si>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13578 - III. OSNOVNA ŠKOLA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</si>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</sst>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1137741.72</v>
      </c>
      <c r="D2" s="6">
        <f>'PR-RAS'!E6</f>
        <v>1296179.0399999996</v>
      </c>
      <c r="E2" s="6">
        <v>0</v>
      </c>
      <c r="F2" s="6">
        <v>0</v>
      </c>
      <c r="G2" s="7">
        <f t="shared" ref="G2:G264" si="0">(B2/1000)*(C2*1+D2*2)</f>
        <v>3730.099799999999</v>
      </c>
      <c r="H2" s="7">
        <f t="shared" ref="H2:H264" si="1">ABS(C2-ROUND(C2,0))+ABS(D2-ROUND(D2,0))</f>
        <v>0.31999999959953129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897877.11</v>
      </c>
      <c r="D46" s="1">
        <f>'PR-RAS'!E50</f>
        <v>1064907.43</v>
      </c>
      <c r="E46" s="1">
        <v>0</v>
      </c>
      <c r="F46" s="1">
        <v>0</v>
      </c>
      <c r="G46" s="2">
        <f t="shared" si="0"/>
        <v>136246.13864999998</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879375.16</v>
      </c>
      <c r="D64" s="1">
        <f>'PR-RAS'!E68</f>
        <v>1038855.17</v>
      </c>
      <c r="E64" s="1">
        <v>0</v>
      </c>
      <c r="F64" s="1">
        <v>0</v>
      </c>
      <c r="G64" s="2">
        <f t="shared" si="0"/>
        <v>186296.38649999999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868694.39</v>
      </c>
      <c r="D65" s="1">
        <f>'PR-RAS'!E69</f>
        <v>1034797.04</v>
      </c>
      <c r="E65" s="1">
        <v>0</v>
      </c>
      <c r="F65" s="1">
        <v>0</v>
      </c>
      <c r="G65" s="2">
        <f t="shared" si="0"/>
        <v>188050.46208000003</v>
      </c>
      <c r="H65" s="2">
        <f t="shared" si="1"/>
        <v>0.43000000005122274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10680.77</v>
      </c>
      <c r="D66" s="1">
        <f>'PR-RAS'!E70</f>
        <v>4058.13</v>
      </c>
      <c r="E66" s="1">
        <v>0</v>
      </c>
      <c r="F66" s="1">
        <v>0</v>
      </c>
      <c r="G66" s="2">
        <f t="shared" si="0"/>
        <v>1221.8069499999999</v>
      </c>
      <c r="H66" s="2">
        <f t="shared" si="1"/>
        <v>0.35999999999967258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18050.689999999999</v>
      </c>
      <c r="D70" s="1">
        <f>'PR-RAS'!E74</f>
        <v>23762.26</v>
      </c>
      <c r="E70" s="1">
        <v>0</v>
      </c>
      <c r="F70" s="1">
        <v>0</v>
      </c>
      <c r="G70" s="2">
        <f t="shared" si="0"/>
        <v>4524.6894899999998</v>
      </c>
      <c r="H70" s="2">
        <f t="shared" si="1"/>
        <v>0.56999999999970896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18050.689999999999</v>
      </c>
      <c r="D71" s="1">
        <f>'PR-RAS'!E75</f>
        <v>23762.26</v>
      </c>
      <c r="E71" s="1">
        <v>0</v>
      </c>
      <c r="F71" s="1">
        <v>0</v>
      </c>
      <c r="G71" s="2">
        <f t="shared" si="0"/>
        <v>4590.2646999999997</v>
      </c>
      <c r="H71" s="2">
        <f t="shared" si="1"/>
        <v>0.56999999999970896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451.26</v>
      </c>
      <c r="D73" s="1">
        <f>'PR-RAS'!E77</f>
        <v>2290</v>
      </c>
      <c r="E73" s="1">
        <v>0</v>
      </c>
      <c r="F73" s="1">
        <v>0</v>
      </c>
      <c r="G73" s="2">
        <f t="shared" si="0"/>
        <v>362.25072</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451.26</v>
      </c>
      <c r="D74" s="1">
        <f>'PR-RAS'!E78</f>
        <v>2290</v>
      </c>
      <c r="E74" s="1">
        <v>0</v>
      </c>
      <c r="F74" s="1">
        <v>0</v>
      </c>
      <c r="G74" s="2">
        <f t="shared" si="0"/>
        <v>367.28197999999998</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0.56000000000000005</v>
      </c>
      <c r="D78" s="1">
        <f>'PR-RAS'!E82</f>
        <v>24.38</v>
      </c>
      <c r="E78" s="1">
        <v>0</v>
      </c>
      <c r="F78" s="1">
        <v>0</v>
      </c>
      <c r="G78" s="2">
        <f t="shared" si="0"/>
        <v>3.7976399999999999</v>
      </c>
      <c r="H78" s="2">
        <f t="shared" si="1"/>
        <v>0.81999999999999895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0.56000000000000005</v>
      </c>
      <c r="D79" s="1">
        <f>'PR-RAS'!E83</f>
        <v>24.38</v>
      </c>
      <c r="E79" s="1">
        <v>0</v>
      </c>
      <c r="F79" s="1">
        <v>0</v>
      </c>
      <c r="G79" s="2">
        <f t="shared" si="0"/>
        <v>3.8469600000000002</v>
      </c>
      <c r="H79" s="2">
        <f t="shared" si="1"/>
        <v>0.81999999999999895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0.56000000000000005</v>
      </c>
      <c r="D81" s="1">
        <f>'PR-RAS'!E85</f>
        <v>24.38</v>
      </c>
      <c r="E81" s="1">
        <v>0</v>
      </c>
      <c r="F81" s="1">
        <v>0</v>
      </c>
      <c r="G81" s="2">
        <f t="shared" si="0"/>
        <v>3.9456000000000002</v>
      </c>
      <c r="H81" s="2">
        <f t="shared" si="1"/>
        <v>0.81999999999999895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63499.59</v>
      </c>
      <c r="D102" s="1">
        <f>'PR-RAS'!E106</f>
        <v>67059.649999999994</v>
      </c>
      <c r="E102" s="1">
        <v>0</v>
      </c>
      <c r="F102" s="1">
        <v>0</v>
      </c>
      <c r="G102" s="2">
        <f t="shared" si="0"/>
        <v>19959.507890000001</v>
      </c>
      <c r="H102" s="2">
        <f t="shared" si="1"/>
        <v>0.76000000000931323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63499.59</v>
      </c>
      <c r="D108" s="1">
        <f>'PR-RAS'!E112</f>
        <v>67059.649999999994</v>
      </c>
      <c r="E108" s="1">
        <v>0</v>
      </c>
      <c r="F108" s="1">
        <v>0</v>
      </c>
      <c r="G108" s="2">
        <f t="shared" si="0"/>
        <v>21145.221229999999</v>
      </c>
      <c r="H108" s="2">
        <f t="shared" si="1"/>
        <v>0.76000000000931323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63499.59</v>
      </c>
      <c r="D113" s="1">
        <f>'PR-RAS'!E117</f>
        <v>67059.649999999994</v>
      </c>
      <c r="E113" s="1">
        <v>0</v>
      </c>
      <c r="F113" s="1">
        <v>0</v>
      </c>
      <c r="G113" s="2">
        <f t="shared" si="0"/>
        <v>22133.31568</v>
      </c>
      <c r="H113" s="2">
        <f t="shared" si="1"/>
        <v>0.76000000000931323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2849.69</v>
      </c>
      <c r="D120" s="1">
        <f>'PR-RAS'!E124</f>
        <v>4500.1499999999996</v>
      </c>
      <c r="E120" s="1">
        <v>0</v>
      </c>
      <c r="F120" s="1">
        <v>0</v>
      </c>
      <c r="G120" s="2">
        <f t="shared" si="0"/>
        <v>1410.1488099999999</v>
      </c>
      <c r="H120" s="2">
        <f t="shared" si="1"/>
        <v>0.45999999999958163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2420.73</v>
      </c>
      <c r="D121" s="1">
        <f>'PR-RAS'!E125</f>
        <v>3023.1</v>
      </c>
      <c r="E121" s="1">
        <v>0</v>
      </c>
      <c r="F121" s="1">
        <v>0</v>
      </c>
      <c r="G121" s="2">
        <f t="shared" si="0"/>
        <v>1016.0316</v>
      </c>
      <c r="H121" s="2">
        <f t="shared" si="1"/>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717.37</v>
      </c>
      <c r="D122" s="1">
        <f>'PR-RAS'!E126</f>
        <v>371.96</v>
      </c>
      <c r="E122" s="1">
        <v>0</v>
      </c>
      <c r="F122" s="1">
        <v>0</v>
      </c>
      <c r="G122" s="2">
        <f t="shared" si="0"/>
        <v>176.81609</v>
      </c>
      <c r="H122" s="2">
        <f t="shared" si="1"/>
        <v>0.41000000000002501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1703.36</v>
      </c>
      <c r="D123" s="1">
        <f>'PR-RAS'!E127</f>
        <v>2651.14</v>
      </c>
      <c r="E123" s="1">
        <v>0</v>
      </c>
      <c r="F123" s="1">
        <v>0</v>
      </c>
      <c r="G123" s="2">
        <f t="shared" si="0"/>
        <v>854.6880799999999</v>
      </c>
      <c r="H123" s="2">
        <f t="shared" si="1"/>
        <v>0.49999999999977263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428.96000000000004</v>
      </c>
      <c r="D124" s="1">
        <f>'PR-RAS'!E128</f>
        <v>1477.05</v>
      </c>
      <c r="E124" s="1">
        <v>0</v>
      </c>
      <c r="F124" s="1">
        <v>0</v>
      </c>
      <c r="G124" s="2">
        <f t="shared" si="0"/>
        <v>416.11637999999999</v>
      </c>
      <c r="H124" s="2">
        <f t="shared" si="1"/>
        <v>8.9999999999918145E-2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111.49</v>
      </c>
      <c r="D125" s="1">
        <f>'PR-RAS'!E129</f>
        <v>1447.05</v>
      </c>
      <c r="E125" s="1">
        <v>0</v>
      </c>
      <c r="F125" s="1">
        <v>0</v>
      </c>
      <c r="G125" s="2">
        <f t="shared" si="0"/>
        <v>372.69315999999998</v>
      </c>
      <c r="H125" s="2">
        <f t="shared" si="1"/>
        <v>0.53999999999994941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317.47000000000003</v>
      </c>
      <c r="D126" s="1">
        <f>'PR-RAS'!E130</f>
        <v>30</v>
      </c>
      <c r="E126" s="1">
        <v>0</v>
      </c>
      <c r="F126" s="1">
        <v>0</v>
      </c>
      <c r="G126" s="2">
        <f t="shared" si="0"/>
        <v>47.183750000000003</v>
      </c>
      <c r="H126" s="2">
        <f t="shared" si="1"/>
        <v>0.47000000000002728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173512.38</v>
      </c>
      <c r="D129" s="1">
        <f>'PR-RAS'!E133</f>
        <v>159687.43</v>
      </c>
      <c r="E129" s="1">
        <v>0</v>
      </c>
      <c r="F129" s="1">
        <v>0</v>
      </c>
      <c r="G129" s="2">
        <f t="shared" si="0"/>
        <v>63089.566720000003</v>
      </c>
      <c r="H129" s="2">
        <f t="shared" si="1"/>
        <v>0.80999999999767169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173512.38</v>
      </c>
      <c r="D130" s="1">
        <f>'PR-RAS'!E134</f>
        <v>159687.43</v>
      </c>
      <c r="E130" s="1">
        <v>0</v>
      </c>
      <c r="F130" s="1">
        <v>0</v>
      </c>
      <c r="G130" s="2">
        <f t="shared" si="0"/>
        <v>63582.453959999999</v>
      </c>
      <c r="H130" s="2">
        <f t="shared" si="1"/>
        <v>0.80999999999767169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173512.38</v>
      </c>
      <c r="D131" s="1">
        <f>'PR-RAS'!E135</f>
        <v>157696.43</v>
      </c>
      <c r="E131" s="1">
        <v>0</v>
      </c>
      <c r="F131" s="1">
        <v>0</v>
      </c>
      <c r="G131" s="2">
        <f t="shared" si="0"/>
        <v>63557.681199999999</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1991</v>
      </c>
      <c r="E132" s="1">
        <v>0</v>
      </c>
      <c r="F132" s="1">
        <v>0</v>
      </c>
      <c r="G132" s="2">
        <f t="shared" si="0"/>
        <v>521.64200000000005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2.39</v>
      </c>
      <c r="D135" s="1">
        <f>'PR-RAS'!E139</f>
        <v>0</v>
      </c>
      <c r="E135" s="1">
        <v>0</v>
      </c>
      <c r="F135" s="1">
        <v>0</v>
      </c>
      <c r="G135" s="2">
        <f t="shared" si="0"/>
        <v>0.32026000000000004</v>
      </c>
      <c r="H135" s="2">
        <f t="shared" si="1"/>
        <v>0.39000000000000012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2.39</v>
      </c>
      <c r="D146" s="1">
        <f>'PR-RAS'!E150</f>
        <v>0</v>
      </c>
      <c r="E146" s="1">
        <v>0</v>
      </c>
      <c r="F146" s="1">
        <v>0</v>
      </c>
      <c r="G146" s="2">
        <f t="shared" si="0"/>
        <v>0.34654999999999997</v>
      </c>
      <c r="H146" s="2">
        <f t="shared" si="1"/>
        <v>0.39000000000000012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1125136.6000000001</v>
      </c>
      <c r="D147" s="1">
        <f>'PR-RAS'!E151</f>
        <v>1280081.79</v>
      </c>
      <c r="E147" s="1">
        <v>0</v>
      </c>
      <c r="F147" s="1">
        <v>0</v>
      </c>
      <c r="G147" s="2">
        <f t="shared" si="0"/>
        <v>538053.82628000004</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905123</v>
      </c>
      <c r="D148" s="1">
        <f>'PR-RAS'!E152</f>
        <v>1025479.87</v>
      </c>
      <c r="E148" s="1">
        <v>0</v>
      </c>
      <c r="F148" s="1">
        <v>0</v>
      </c>
      <c r="G148" s="2">
        <f t="shared" si="0"/>
        <v>434544.16278000001</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750941.59</v>
      </c>
      <c r="D149" s="1">
        <f>'PR-RAS'!E153</f>
        <v>847310.87</v>
      </c>
      <c r="E149" s="1">
        <v>0</v>
      </c>
      <c r="F149" s="1">
        <v>0</v>
      </c>
      <c r="G149" s="2">
        <f t="shared" si="0"/>
        <v>361943.37283999997</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740408.87</v>
      </c>
      <c r="D150" s="1">
        <f>'PR-RAS'!E154</f>
        <v>836116.74</v>
      </c>
      <c r="E150" s="1">
        <v>0</v>
      </c>
      <c r="F150" s="1">
        <v>0</v>
      </c>
      <c r="G150" s="2">
        <f t="shared" si="0"/>
        <v>359483.71015</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9476.11</v>
      </c>
      <c r="D152" s="1">
        <f>'PR-RAS'!E156</f>
        <v>9763.25</v>
      </c>
      <c r="E152" s="1">
        <v>0</v>
      </c>
      <c r="F152" s="1">
        <v>0</v>
      </c>
      <c r="G152" s="2">
        <f t="shared" si="0"/>
        <v>4379.3941100000002</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1056.6099999999999</v>
      </c>
      <c r="D153" s="1">
        <f>'PR-RAS'!E157</f>
        <v>1430.88</v>
      </c>
      <c r="E153" s="1">
        <v>0</v>
      </c>
      <c r="F153" s="1">
        <v>0</v>
      </c>
      <c r="G153" s="2">
        <f t="shared" si="0"/>
        <v>595.59223999999995</v>
      </c>
      <c r="H153" s="2">
        <f t="shared" si="1"/>
        <v>0.50999999999999091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32919.99</v>
      </c>
      <c r="D154" s="1">
        <f>'PR-RAS'!E158</f>
        <v>45905.74</v>
      </c>
      <c r="E154" s="1">
        <v>0</v>
      </c>
      <c r="F154" s="1">
        <v>0</v>
      </c>
      <c r="G154" s="2">
        <f t="shared" si="0"/>
        <v>19083.91491</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121261.42000000001</v>
      </c>
      <c r="D155" s="1">
        <f>'PR-RAS'!E159</f>
        <v>132263.26</v>
      </c>
      <c r="E155" s="1">
        <v>0</v>
      </c>
      <c r="F155" s="1">
        <v>0</v>
      </c>
      <c r="G155" s="2">
        <f t="shared" si="0"/>
        <v>59411.342760000007</v>
      </c>
      <c r="H155" s="2">
        <f t="shared" si="1"/>
        <v>0.68000000002211891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121100.96</v>
      </c>
      <c r="D157" s="1">
        <f>'PR-RAS'!E161</f>
        <v>132263.26</v>
      </c>
      <c r="E157" s="1">
        <v>0</v>
      </c>
      <c r="F157" s="1">
        <v>0</v>
      </c>
      <c r="G157" s="2">
        <f t="shared" si="0"/>
        <v>60157.886880000005</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160.46</v>
      </c>
      <c r="D158" s="1">
        <f>'PR-RAS'!E162</f>
        <v>0</v>
      </c>
      <c r="E158" s="1">
        <v>0</v>
      </c>
      <c r="F158" s="1">
        <v>0</v>
      </c>
      <c r="G158" s="2">
        <f t="shared" si="0"/>
        <v>25.192220000000002</v>
      </c>
      <c r="H158" s="2">
        <f t="shared" si="1"/>
        <v>0.46000000000000796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181783.50999999998</v>
      </c>
      <c r="D159" s="1">
        <f>'PR-RAS'!E163</f>
        <v>221628.32</v>
      </c>
      <c r="E159" s="1">
        <v>0</v>
      </c>
      <c r="F159" s="1">
        <v>0</v>
      </c>
      <c r="G159" s="2">
        <f t="shared" si="0"/>
        <v>98756.343699999998</v>
      </c>
      <c r="H159" s="2">
        <f t="shared" si="1"/>
        <v>0.81000000002677552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28244.719999999998</v>
      </c>
      <c r="D160" s="1">
        <f>'PR-RAS'!E164</f>
        <v>38741.869999999995</v>
      </c>
      <c r="E160" s="1">
        <v>0</v>
      </c>
      <c r="F160" s="1">
        <v>0</v>
      </c>
      <c r="G160" s="2">
        <f t="shared" si="0"/>
        <v>16810.825139999997</v>
      </c>
      <c r="H160" s="2">
        <f t="shared" si="1"/>
        <v>0.41000000000713044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7975.15</v>
      </c>
      <c r="D161" s="1">
        <f>'PR-RAS'!E165</f>
        <v>9398.02</v>
      </c>
      <c r="E161" s="1">
        <v>0</v>
      </c>
      <c r="F161" s="1">
        <v>0</v>
      </c>
      <c r="G161" s="2">
        <f t="shared" si="0"/>
        <v>4283.3904000000002</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18738.02</v>
      </c>
      <c r="D162" s="1">
        <f>'PR-RAS'!E166</f>
        <v>18359.98</v>
      </c>
      <c r="E162" s="1">
        <v>0</v>
      </c>
      <c r="F162" s="1">
        <v>0</v>
      </c>
      <c r="G162" s="2">
        <f t="shared" si="0"/>
        <v>8928.7347799999989</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1276.3599999999999</v>
      </c>
      <c r="D163" s="1">
        <f>'PR-RAS'!E167</f>
        <v>9450.34</v>
      </c>
      <c r="E163" s="1">
        <v>0</v>
      </c>
      <c r="F163" s="1">
        <v>0</v>
      </c>
      <c r="G163" s="2">
        <f t="shared" si="0"/>
        <v>3268.6804800000004</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255.19</v>
      </c>
      <c r="D164" s="1">
        <f>'PR-RAS'!E168</f>
        <v>1533.53</v>
      </c>
      <c r="E164" s="1">
        <v>0</v>
      </c>
      <c r="F164" s="1">
        <v>0</v>
      </c>
      <c r="G164" s="2">
        <f t="shared" si="0"/>
        <v>541.52674999999999</v>
      </c>
      <c r="H164" s="2">
        <f t="shared" si="1"/>
        <v>0.66000000000002501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89723.94</v>
      </c>
      <c r="D165" s="1">
        <f>'PR-RAS'!E169</f>
        <v>124687.05000000002</v>
      </c>
      <c r="E165" s="1">
        <v>0</v>
      </c>
      <c r="F165" s="1">
        <v>0</v>
      </c>
      <c r="G165" s="2">
        <f t="shared" si="0"/>
        <v>55612.078560000009</v>
      </c>
      <c r="H165" s="2">
        <f t="shared" si="1"/>
        <v>0.11000000001513399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14006.05</v>
      </c>
      <c r="D166" s="1">
        <f>'PR-RAS'!E170</f>
        <v>16597.93</v>
      </c>
      <c r="E166" s="1">
        <v>0</v>
      </c>
      <c r="F166" s="1">
        <v>0</v>
      </c>
      <c r="G166" s="2">
        <f t="shared" si="0"/>
        <v>7788.3151500000013</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29013.85</v>
      </c>
      <c r="D167" s="1">
        <f>'PR-RAS'!E171</f>
        <v>65861.240000000005</v>
      </c>
      <c r="E167" s="1">
        <v>0</v>
      </c>
      <c r="F167" s="1">
        <v>0</v>
      </c>
      <c r="G167" s="2">
        <f t="shared" si="0"/>
        <v>26682.230780000005</v>
      </c>
      <c r="H167" s="2">
        <f t="shared" si="1"/>
        <v>0.39000000000669388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41668.29</v>
      </c>
      <c r="D168" s="1">
        <f>'PR-RAS'!E172</f>
        <v>33969.97</v>
      </c>
      <c r="E168" s="1">
        <v>0</v>
      </c>
      <c r="F168" s="1">
        <v>0</v>
      </c>
      <c r="G168" s="2">
        <f t="shared" si="0"/>
        <v>18304.574410000001</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1898.02</v>
      </c>
      <c r="D169" s="1">
        <f>'PR-RAS'!E173</f>
        <v>4429.82</v>
      </c>
      <c r="E169" s="1">
        <v>0</v>
      </c>
      <c r="F169" s="1">
        <v>0</v>
      </c>
      <c r="G169" s="2">
        <f t="shared" si="0"/>
        <v>1807.2868800000001</v>
      </c>
      <c r="H169" s="2">
        <f t="shared" si="1"/>
        <v>0.20000000000027285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2226.0300000000002</v>
      </c>
      <c r="D170" s="1">
        <f>'PR-RAS'!E174</f>
        <v>2765.37</v>
      </c>
      <c r="E170" s="1">
        <v>0</v>
      </c>
      <c r="F170" s="1">
        <v>0</v>
      </c>
      <c r="G170" s="2">
        <f t="shared" si="0"/>
        <v>1310.8941300000001</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911.7</v>
      </c>
      <c r="D172" s="1">
        <f>'PR-RAS'!E176</f>
        <v>1062.72</v>
      </c>
      <c r="E172" s="1">
        <v>0</v>
      </c>
      <c r="F172" s="1">
        <v>0</v>
      </c>
      <c r="G172" s="2">
        <f t="shared" si="0"/>
        <v>519.35094000000015</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28844.759999999995</v>
      </c>
      <c r="D173" s="1">
        <f>'PR-RAS'!E177</f>
        <v>34269.229999999996</v>
      </c>
      <c r="E173" s="1">
        <v>0</v>
      </c>
      <c r="F173" s="1">
        <v>0</v>
      </c>
      <c r="G173" s="2">
        <f t="shared" si="0"/>
        <v>16749.913839999997</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4536.04</v>
      </c>
      <c r="D174" s="1">
        <f>'PR-RAS'!E178</f>
        <v>4267.95</v>
      </c>
      <c r="E174" s="1">
        <v>0</v>
      </c>
      <c r="F174" s="1">
        <v>0</v>
      </c>
      <c r="G174" s="2">
        <f t="shared" si="0"/>
        <v>2261.4456199999995</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11129.48</v>
      </c>
      <c r="D175" s="1">
        <f>'PR-RAS'!E179</f>
        <v>16526.98</v>
      </c>
      <c r="E175" s="1">
        <v>0</v>
      </c>
      <c r="F175" s="1">
        <v>0</v>
      </c>
      <c r="G175" s="2">
        <f t="shared" si="0"/>
        <v>7687.9185600000001</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78.8</v>
      </c>
      <c r="D176" s="1">
        <f>'PR-RAS'!E180</f>
        <v>66.400000000000006</v>
      </c>
      <c r="E176" s="1">
        <v>0</v>
      </c>
      <c r="F176" s="1">
        <v>0</v>
      </c>
      <c r="G176" s="2">
        <f t="shared" si="0"/>
        <v>37.03</v>
      </c>
      <c r="H176" s="2">
        <f t="shared" si="1"/>
        <v>0.60000000000000853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3140.17</v>
      </c>
      <c r="D177" s="1">
        <f>'PR-RAS'!E181</f>
        <v>3569.31</v>
      </c>
      <c r="E177" s="1">
        <v>0</v>
      </c>
      <c r="F177" s="1">
        <v>0</v>
      </c>
      <c r="G177" s="2">
        <f t="shared" si="0"/>
        <v>1809.0670400000001</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1716.48</v>
      </c>
      <c r="D178" s="1">
        <f>'PR-RAS'!E182</f>
        <v>1594.36</v>
      </c>
      <c r="E178" s="1">
        <v>0</v>
      </c>
      <c r="F178" s="1">
        <v>0</v>
      </c>
      <c r="G178" s="2">
        <f t="shared" si="0"/>
        <v>868.22039999999993</v>
      </c>
      <c r="H178" s="2">
        <f t="shared" si="1"/>
        <v>0.83999999999991815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2591.8200000000002</v>
      </c>
      <c r="D179" s="1">
        <f>'PR-RAS'!E183</f>
        <v>3107.26</v>
      </c>
      <c r="E179" s="1">
        <v>0</v>
      </c>
      <c r="F179" s="1">
        <v>0</v>
      </c>
      <c r="G179" s="2">
        <f t="shared" si="0"/>
        <v>1567.5285199999998</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893.29</v>
      </c>
      <c r="D180" s="1">
        <f>'PR-RAS'!E184</f>
        <v>2125.46</v>
      </c>
      <c r="E180" s="1">
        <v>0</v>
      </c>
      <c r="F180" s="1">
        <v>0</v>
      </c>
      <c r="G180" s="2">
        <f t="shared" si="0"/>
        <v>920.81358999999998</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1350.69</v>
      </c>
      <c r="D181" s="1">
        <f>'PR-RAS'!E185</f>
        <v>877.42</v>
      </c>
      <c r="E181" s="1">
        <v>0</v>
      </c>
      <c r="F181" s="1">
        <v>0</v>
      </c>
      <c r="G181" s="2">
        <f t="shared" si="0"/>
        <v>558.9953999999999</v>
      </c>
      <c r="H181" s="2">
        <f t="shared" si="1"/>
        <v>0.7299999999999045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3407.99</v>
      </c>
      <c r="D182" s="1">
        <f>'PR-RAS'!E186</f>
        <v>2134.09</v>
      </c>
      <c r="E182" s="1">
        <v>0</v>
      </c>
      <c r="F182" s="1">
        <v>0</v>
      </c>
      <c r="G182" s="2">
        <f t="shared" si="0"/>
        <v>1389.3867700000001</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6326.94</v>
      </c>
      <c r="D183" s="1">
        <f>'PR-RAS'!E187</f>
        <v>69.150000000000006</v>
      </c>
      <c r="E183" s="1">
        <v>0</v>
      </c>
      <c r="F183" s="1">
        <v>0</v>
      </c>
      <c r="G183" s="2">
        <f t="shared" si="0"/>
        <v>1176.6736799999999</v>
      </c>
      <c r="H183" s="2">
        <f t="shared" si="1"/>
        <v>0.21000000000040586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28643.15</v>
      </c>
      <c r="D184" s="1">
        <f>'PR-RAS'!E188</f>
        <v>23861.02</v>
      </c>
      <c r="E184" s="1">
        <v>0</v>
      </c>
      <c r="F184" s="1">
        <v>0</v>
      </c>
      <c r="G184" s="2">
        <f t="shared" si="0"/>
        <v>13974.82977</v>
      </c>
      <c r="H184" s="2">
        <f t="shared" si="1"/>
        <v>0.17000000000189175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383.83</v>
      </c>
      <c r="D185" s="1">
        <f>'PR-RAS'!E189</f>
        <v>778</v>
      </c>
      <c r="E185" s="1">
        <v>0</v>
      </c>
      <c r="F185" s="1">
        <v>0</v>
      </c>
      <c r="G185" s="2">
        <f t="shared" si="0"/>
        <v>356.92872</v>
      </c>
      <c r="H185" s="2">
        <f t="shared" si="1"/>
        <v>0.17000000000001592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1479.34</v>
      </c>
      <c r="D186" s="1">
        <f>'PR-RAS'!E190</f>
        <v>1507.22</v>
      </c>
      <c r="E186" s="1">
        <v>0</v>
      </c>
      <c r="F186" s="1">
        <v>0</v>
      </c>
      <c r="G186" s="2">
        <f t="shared" si="0"/>
        <v>831.34929999999997</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382.64</v>
      </c>
      <c r="D187" s="1">
        <f>'PR-RAS'!E191</f>
        <v>41.75</v>
      </c>
      <c r="E187" s="1">
        <v>0</v>
      </c>
      <c r="F187" s="1">
        <v>0</v>
      </c>
      <c r="G187" s="2">
        <f t="shared" si="0"/>
        <v>86.702039999999997</v>
      </c>
      <c r="H187" s="2">
        <f t="shared" si="1"/>
        <v>0.61000000000001364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123.27</v>
      </c>
      <c r="E188" s="1">
        <v>0</v>
      </c>
      <c r="F188" s="1">
        <v>0</v>
      </c>
      <c r="G188" s="2">
        <f t="shared" si="0"/>
        <v>78.367959999999997</v>
      </c>
      <c r="H188" s="2">
        <f t="shared" si="1"/>
        <v>0.73000000000000398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4670.3</v>
      </c>
      <c r="D189" s="1">
        <f>'PR-RAS'!E193</f>
        <v>1542.83</v>
      </c>
      <c r="E189" s="1">
        <v>0</v>
      </c>
      <c r="F189" s="1">
        <v>0</v>
      </c>
      <c r="G189" s="2">
        <f t="shared" si="0"/>
        <v>1458.12048</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3331.69</v>
      </c>
      <c r="D190" s="1">
        <f>'PR-RAS'!E194</f>
        <v>0</v>
      </c>
      <c r="E190" s="1">
        <v>0</v>
      </c>
      <c r="F190" s="1">
        <v>0</v>
      </c>
      <c r="G190" s="2">
        <f t="shared" si="0"/>
        <v>629.68941000000007</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18222.810000000001</v>
      </c>
      <c r="D191" s="1">
        <f>'PR-RAS'!E195</f>
        <v>19867.95</v>
      </c>
      <c r="E191" s="1">
        <v>0</v>
      </c>
      <c r="F191" s="1">
        <v>0</v>
      </c>
      <c r="G191" s="2">
        <f t="shared" si="0"/>
        <v>11012.154900000001</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4217.0599999999995</v>
      </c>
      <c r="D192" s="1">
        <f>'PR-RAS'!E196</f>
        <v>939.73</v>
      </c>
      <c r="E192" s="1">
        <v>0</v>
      </c>
      <c r="F192" s="1">
        <v>0</v>
      </c>
      <c r="G192" s="2">
        <f t="shared" si="0"/>
        <v>1164.4353199999998</v>
      </c>
      <c r="H192" s="2">
        <f t="shared" si="1"/>
        <v>0.32999999999947249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4217.0599999999995</v>
      </c>
      <c r="D206" s="1">
        <f>'PR-RAS'!E210</f>
        <v>939.73</v>
      </c>
      <c r="E206" s="1">
        <v>0</v>
      </c>
      <c r="F206" s="1">
        <v>0</v>
      </c>
      <c r="G206" s="2">
        <f t="shared" si="0"/>
        <v>1249.7865999999999</v>
      </c>
      <c r="H206" s="2">
        <f t="shared" si="1"/>
        <v>0.32999999999947249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528.61</v>
      </c>
      <c r="D207" s="1">
        <f>'PR-RAS'!E211</f>
        <v>938.74</v>
      </c>
      <c r="E207" s="1">
        <v>0</v>
      </c>
      <c r="F207" s="1">
        <v>0</v>
      </c>
      <c r="G207" s="2">
        <f t="shared" si="0"/>
        <v>495.65454</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3688.45</v>
      </c>
      <c r="D209" s="1">
        <f>'PR-RAS'!E213</f>
        <v>0.99</v>
      </c>
      <c r="E209" s="1">
        <v>0</v>
      </c>
      <c r="F209" s="1">
        <v>0</v>
      </c>
      <c r="G209" s="2">
        <f t="shared" si="0"/>
        <v>767.60943999999995</v>
      </c>
      <c r="H209" s="2">
        <f t="shared" si="1"/>
        <v>0.45999999999981811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34013.03</v>
      </c>
      <c r="D248" s="1">
        <f>'PR-RAS'!E252</f>
        <v>31255.010000000002</v>
      </c>
      <c r="E248" s="1">
        <v>0</v>
      </c>
      <c r="F248" s="1">
        <v>0</v>
      </c>
      <c r="G248" s="2">
        <f t="shared" si="0"/>
        <v>23841.193350000001</v>
      </c>
      <c r="H248" s="2">
        <f t="shared" si="1"/>
        <v>4.0000000000873115E-2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34013.03</v>
      </c>
      <c r="D255" s="1">
        <f>'PR-RAS'!E259</f>
        <v>31255.010000000002</v>
      </c>
      <c r="E255" s="1">
        <v>0</v>
      </c>
      <c r="F255" s="1">
        <v>0</v>
      </c>
      <c r="G255" s="2">
        <f t="shared" si="0"/>
        <v>24516.8547</v>
      </c>
      <c r="H255" s="2">
        <f t="shared" si="1"/>
        <v>4.0000000000873115E-2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14152.4</v>
      </c>
      <c r="D256" s="1">
        <f>'PR-RAS'!E260</f>
        <v>17486.29</v>
      </c>
      <c r="E256" s="1">
        <v>0</v>
      </c>
      <c r="F256" s="1">
        <v>0</v>
      </c>
      <c r="G256" s="2">
        <f t="shared" si="0"/>
        <v>12526.869900000002</v>
      </c>
      <c r="H256" s="2">
        <f t="shared" si="1"/>
        <v>0.69000000000050932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19860.63</v>
      </c>
      <c r="D257" s="1">
        <f>'PR-RAS'!E261</f>
        <v>13768.72</v>
      </c>
      <c r="E257" s="1">
        <v>0</v>
      </c>
      <c r="F257" s="1">
        <v>0</v>
      </c>
      <c r="G257" s="2">
        <f t="shared" si="0"/>
        <v>12133.905920000001</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778.86</v>
      </c>
      <c r="E259" s="1">
        <v>0</v>
      </c>
      <c r="F259" s="1">
        <v>0</v>
      </c>
      <c r="G259" s="2">
        <f t="shared" si="0"/>
        <v>401.89176000000003</v>
      </c>
      <c r="H259" s="2">
        <f t="shared" si="1"/>
        <v>0.13999999999998636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778.86</v>
      </c>
      <c r="E260" s="1">
        <v>0</v>
      </c>
      <c r="F260" s="1">
        <v>0</v>
      </c>
      <c r="G260" s="2">
        <f t="shared" si="0"/>
        <v>403.44947999999999</v>
      </c>
      <c r="H260" s="2">
        <f t="shared" si="1"/>
        <v>0.13999999999998636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778.86</v>
      </c>
      <c r="E262" s="1">
        <v>0</v>
      </c>
      <c r="F262" s="1">
        <v>0</v>
      </c>
      <c r="G262" s="2">
        <f t="shared" si="0"/>
        <v>406.56492000000003</v>
      </c>
      <c r="H262" s="2">
        <f t="shared" si="1"/>
        <v>0.13999999999998636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1125136.6000000001</v>
      </c>
      <c r="D285" s="1">
        <f>'PR-RAS'!E289</f>
        <v>1280081.79</v>
      </c>
      <c r="E285" s="1">
        <v>0</v>
      </c>
      <c r="F285" s="1">
        <v>0</v>
      </c>
      <c r="G285" s="2">
        <f t="shared" si="8"/>
        <v>1046625.2511199999</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12605.119999999879</v>
      </c>
      <c r="D286" s="1">
        <f>'PR-RAS'!E290</f>
        <v>16097.249999999534</v>
      </c>
      <c r="E286" s="1">
        <v>0</v>
      </c>
      <c r="F286" s="1">
        <v>0</v>
      </c>
      <c r="G286" s="2">
        <f t="shared" si="8"/>
        <v>12767.891699999698</v>
      </c>
      <c r="H286" s="2">
        <f t="shared" si="9"/>
        <v>0.36999999941326678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29735.9</v>
      </c>
      <c r="D288" s="1">
        <f>'PR-RAS'!E292</f>
        <v>21523.15</v>
      </c>
      <c r="E288" s="1">
        <v>0</v>
      </c>
      <c r="F288" s="1">
        <v>0</v>
      </c>
      <c r="G288" s="2">
        <f t="shared" si="8"/>
        <v>20888.491400000003</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1590.62</v>
      </c>
      <c r="D290" s="1">
        <f>'PR-RAS'!E294</f>
        <v>2237.0500000000002</v>
      </c>
      <c r="E290" s="1">
        <v>0</v>
      </c>
      <c r="F290" s="1">
        <v>0</v>
      </c>
      <c r="G290" s="2">
        <f t="shared" si="8"/>
        <v>1752.70408</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436.26</v>
      </c>
      <c r="D291" s="1">
        <f>'PR-RAS'!E295</f>
        <v>376.08</v>
      </c>
      <c r="E291" s="1">
        <v>0</v>
      </c>
      <c r="F291" s="1">
        <v>0</v>
      </c>
      <c r="G291" s="2">
        <f t="shared" si="8"/>
        <v>344.64179999999999</v>
      </c>
      <c r="H291" s="2">
        <f t="shared" si="9"/>
        <v>0.33999999999997499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230.52</v>
      </c>
      <c r="D293" s="1">
        <f>'PR-RAS'!E298</f>
        <v>119.14</v>
      </c>
      <c r="E293" s="1">
        <v>0</v>
      </c>
      <c r="F293" s="1">
        <v>0</v>
      </c>
      <c r="G293" s="2">
        <f t="shared" si="8"/>
        <v>136.8896</v>
      </c>
      <c r="H293" s="2">
        <f t="shared" si="9"/>
        <v>0.61999999999999034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230.52</v>
      </c>
      <c r="D306" s="1">
        <f>'PR-RAS'!E311</f>
        <v>119.14</v>
      </c>
      <c r="E306" s="1">
        <v>0</v>
      </c>
      <c r="F306" s="1">
        <v>0</v>
      </c>
      <c r="G306" s="2">
        <f t="shared" si="8"/>
        <v>142.98400000000001</v>
      </c>
      <c r="H306" s="2">
        <f t="shared" si="9"/>
        <v>0.61999999999999034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230.52</v>
      </c>
      <c r="D307" s="1">
        <f>'PR-RAS'!E312</f>
        <v>119.14</v>
      </c>
      <c r="E307" s="1">
        <v>0</v>
      </c>
      <c r="F307" s="1">
        <v>0</v>
      </c>
      <c r="G307" s="2">
        <f t="shared" si="8"/>
        <v>143.4528</v>
      </c>
      <c r="H307" s="2">
        <f t="shared" si="9"/>
        <v>0.61999999999999034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230.52</v>
      </c>
      <c r="D308" s="1">
        <f>'PR-RAS'!E313</f>
        <v>119.14</v>
      </c>
      <c r="E308" s="1">
        <v>0</v>
      </c>
      <c r="F308" s="1">
        <v>0</v>
      </c>
      <c r="G308" s="2">
        <f t="shared" si="8"/>
        <v>143.92160000000001</v>
      </c>
      <c r="H308" s="2">
        <f t="shared" si="9"/>
        <v>0.61999999999999034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20836.009999999998</v>
      </c>
      <c r="D345" s="1">
        <f>'PR-RAS'!E350</f>
        <v>18056.63</v>
      </c>
      <c r="E345" s="1">
        <v>0</v>
      </c>
      <c r="F345" s="1">
        <v>0</v>
      </c>
      <c r="G345" s="2">
        <f t="shared" si="8"/>
        <v>19590.548879999998</v>
      </c>
      <c r="H345" s="2">
        <f t="shared" si="9"/>
        <v>0.37999999999738066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521.6</v>
      </c>
      <c r="D346" s="1">
        <f>'PR-RAS'!E351</f>
        <v>0</v>
      </c>
      <c r="E346" s="1">
        <v>0</v>
      </c>
      <c r="F346" s="1">
        <v>0</v>
      </c>
      <c r="G346" s="2">
        <f t="shared" si="8"/>
        <v>179.952</v>
      </c>
      <c r="H346" s="2">
        <f t="shared" si="9"/>
        <v>0.39999999999997726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521.6</v>
      </c>
      <c r="D351" s="1">
        <f>'PR-RAS'!E356</f>
        <v>0</v>
      </c>
      <c r="E351" s="1">
        <v>0</v>
      </c>
      <c r="F351" s="1">
        <v>0</v>
      </c>
      <c r="G351" s="2">
        <f t="shared" si="8"/>
        <v>182.56</v>
      </c>
      <c r="H351" s="2">
        <f t="shared" si="9"/>
        <v>0.39999999999997726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521.6</v>
      </c>
      <c r="D354" s="1">
        <f>'PR-RAS'!E359</f>
        <v>0</v>
      </c>
      <c r="E354" s="1">
        <v>0</v>
      </c>
      <c r="F354" s="1">
        <v>0</v>
      </c>
      <c r="G354" s="2">
        <f t="shared" si="8"/>
        <v>184.12479999999999</v>
      </c>
      <c r="H354" s="2">
        <f t="shared" si="9"/>
        <v>0.39999999999997726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20314.41</v>
      </c>
      <c r="D358" s="1">
        <f>'PR-RAS'!E363</f>
        <v>18056.63</v>
      </c>
      <c r="E358" s="1">
        <v>0</v>
      </c>
      <c r="F358" s="1">
        <v>0</v>
      </c>
      <c r="G358" s="2">
        <f t="shared" si="8"/>
        <v>20144.678189999999</v>
      </c>
      <c r="H358" s="2">
        <f t="shared" si="9"/>
        <v>0.77999999999883585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8430.5499999999993</v>
      </c>
      <c r="D364" s="1">
        <f>'PR-RAS'!E369</f>
        <v>13419.93</v>
      </c>
      <c r="E364" s="1">
        <v>0</v>
      </c>
      <c r="F364" s="1">
        <v>0</v>
      </c>
      <c r="G364" s="2">
        <f t="shared" si="8"/>
        <v>12803.15883</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6555.84</v>
      </c>
      <c r="D365" s="1">
        <f>'PR-RAS'!E370</f>
        <v>12860.93</v>
      </c>
      <c r="E365" s="1">
        <v>0</v>
      </c>
      <c r="F365" s="1">
        <v>0</v>
      </c>
      <c r="G365" s="2">
        <f t="shared" si="8"/>
        <v>11749.0828</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796.34</v>
      </c>
      <c r="D370" s="1">
        <f>'PR-RAS'!E375</f>
        <v>0</v>
      </c>
      <c r="E370" s="1">
        <v>0</v>
      </c>
      <c r="F370" s="1">
        <v>0</v>
      </c>
      <c r="G370" s="2">
        <f t="shared" si="8"/>
        <v>293.84946000000002</v>
      </c>
      <c r="H370" s="2">
        <f t="shared" si="9"/>
        <v>0.34000000000003183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1078.3699999999999</v>
      </c>
      <c r="D371" s="1">
        <f>'PR-RAS'!E376</f>
        <v>559</v>
      </c>
      <c r="E371" s="1">
        <v>0</v>
      </c>
      <c r="F371" s="1">
        <v>0</v>
      </c>
      <c r="G371" s="2">
        <f t="shared" si="8"/>
        <v>812.65689999999995</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11883.86</v>
      </c>
      <c r="D378" s="1">
        <f>'PR-RAS'!E383</f>
        <v>4636.7</v>
      </c>
      <c r="E378" s="1">
        <v>0</v>
      </c>
      <c r="F378" s="1">
        <v>0</v>
      </c>
      <c r="G378" s="2">
        <f t="shared" si="8"/>
        <v>7976.2870200000007</v>
      </c>
      <c r="H378" s="2">
        <f t="shared" si="9"/>
        <v>0.43999999999959982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11883.86</v>
      </c>
      <c r="D379" s="1">
        <f>'PR-RAS'!E384</f>
        <v>4636.7</v>
      </c>
      <c r="E379" s="1">
        <v>0</v>
      </c>
      <c r="F379" s="1">
        <v>0</v>
      </c>
      <c r="G379" s="2">
        <f t="shared" si="8"/>
        <v>7997.4442800000006</v>
      </c>
      <c r="H379" s="2">
        <f t="shared" si="9"/>
        <v>0.43999999999959982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20605.489999999998</v>
      </c>
      <c r="D403" s="1">
        <f>'PR-RAS'!E408</f>
        <v>17937.490000000002</v>
      </c>
      <c r="E403" s="1">
        <v>0</v>
      </c>
      <c r="F403" s="1">
        <v>0</v>
      </c>
      <c r="G403" s="2">
        <f t="shared" si="8"/>
        <v>22705.148940000003</v>
      </c>
      <c r="H403" s="2">
        <f t="shared" si="9"/>
        <v>0.97999999999956344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398.27</v>
      </c>
      <c r="D406" s="1">
        <f>'PR-RAS'!E411</f>
        <v>170.2</v>
      </c>
      <c r="E406" s="1">
        <v>0</v>
      </c>
      <c r="F406" s="1">
        <v>0</v>
      </c>
      <c r="G406" s="2">
        <f t="shared" si="8"/>
        <v>299.16135000000003</v>
      </c>
      <c r="H406" s="2">
        <f t="shared" si="9"/>
        <v>0.46999999999997044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1137972.24</v>
      </c>
      <c r="D407" s="1">
        <f>'PR-RAS'!E412</f>
        <v>1296298.1799999995</v>
      </c>
      <c r="E407" s="1">
        <v>0</v>
      </c>
      <c r="F407" s="1">
        <v>0</v>
      </c>
      <c r="G407" s="2">
        <f t="shared" si="8"/>
        <v>1514610.8515999995</v>
      </c>
      <c r="H407" s="2">
        <f t="shared" si="9"/>
        <v>0.41999999945983291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1145972.6100000001</v>
      </c>
      <c r="D408" s="1">
        <f>'PR-RAS'!E413</f>
        <v>1298138.42</v>
      </c>
      <c r="E408" s="1">
        <v>0</v>
      </c>
      <c r="F408" s="1">
        <v>0</v>
      </c>
      <c r="G408" s="2">
        <f t="shared" si="8"/>
        <v>1523095.52615</v>
      </c>
      <c r="H408" s="2">
        <f t="shared" si="9"/>
        <v>0.80999999982304871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8000.3700000001118</v>
      </c>
      <c r="D410" s="1">
        <f>'PR-RAS'!E415</f>
        <v>1840.2400000004563</v>
      </c>
      <c r="E410" s="1">
        <v>0</v>
      </c>
      <c r="F410" s="1">
        <v>0</v>
      </c>
      <c r="G410" s="2">
        <f t="shared" si="8"/>
        <v>4777.4676500004189</v>
      </c>
      <c r="H410" s="2">
        <f t="shared" si="9"/>
        <v>0.61000000056810677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29735.9</v>
      </c>
      <c r="D411" s="1">
        <f>'PR-RAS'!E416</f>
        <v>21523.15</v>
      </c>
      <c r="E411" s="1">
        <v>0</v>
      </c>
      <c r="F411" s="1">
        <v>0</v>
      </c>
      <c r="G411" s="2">
        <f t="shared" si="8"/>
        <v>29840.702000000005</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1988.8899999999999</v>
      </c>
      <c r="D413" s="1">
        <f>'PR-RAS'!E418</f>
        <v>2407.25</v>
      </c>
      <c r="E413" s="1">
        <v>0</v>
      </c>
      <c r="F413" s="1">
        <v>0</v>
      </c>
      <c r="G413" s="2">
        <f t="shared" si="8"/>
        <v>2802.9966799999997</v>
      </c>
      <c r="H413" s="2">
        <f t="shared" si="9"/>
        <v>0.36000000000012733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1137972.24</v>
      </c>
      <c r="D633" s="1">
        <f>'PR-RAS'!E639</f>
        <v>1296298.1799999995</v>
      </c>
      <c r="E633" s="1">
        <v>0</v>
      </c>
      <c r="F633" s="1">
        <v>0</v>
      </c>
      <c r="G633" s="2">
        <f t="shared" si="10"/>
        <v>2357719.3551999992</v>
      </c>
      <c r="H633" s="2">
        <f t="shared" si="11"/>
        <v>0.41999999945983291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1145972.6100000001</v>
      </c>
      <c r="D634" s="1">
        <f>'PR-RAS'!E640</f>
        <v>1298138.42</v>
      </c>
      <c r="E634" s="1">
        <v>0</v>
      </c>
      <c r="F634" s="1">
        <v>0</v>
      </c>
      <c r="G634" s="2">
        <f t="shared" si="10"/>
        <v>2368843.90185</v>
      </c>
      <c r="H634" s="2">
        <f t="shared" si="11"/>
        <v>0.80999999982304871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8000.3700000001118</v>
      </c>
      <c r="D636" s="1">
        <f>'PR-RAS'!E642</f>
        <v>1840.2400000004563</v>
      </c>
      <c r="E636" s="1">
        <v>0</v>
      </c>
      <c r="F636" s="1">
        <v>0</v>
      </c>
      <c r="G636" s="2">
        <f t="shared" si="10"/>
        <v>7417.3397500006504</v>
      </c>
      <c r="H636" s="2">
        <f t="shared" si="11"/>
        <v>0.61000000056810677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29735.9</v>
      </c>
      <c r="D637" s="1">
        <f>'PR-RAS'!E643</f>
        <v>21523.15</v>
      </c>
      <c r="E637" s="1">
        <v>0</v>
      </c>
      <c r="F637" s="1">
        <v>0</v>
      </c>
      <c r="G637" s="2">
        <f t="shared" si="10"/>
        <v>46289.479200000009</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21735.52999999989</v>
      </c>
      <c r="D639" s="1">
        <f>'PR-RAS'!E645</f>
        <v>19682.909999999545</v>
      </c>
      <c r="E639" s="1">
        <v>0</v>
      </c>
      <c r="F639" s="1">
        <v>0</v>
      </c>
      <c r="G639" s="2">
        <f t="shared" si="10"/>
        <v>38982.661299999352</v>
      </c>
      <c r="H639" s="2">
        <f t="shared" si="11"/>
        <v>0.56000000056519639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77192.05</v>
      </c>
      <c r="D641" s="1">
        <f>'PR-RAS'!E647</f>
        <v>93282.04</v>
      </c>
      <c r="E641" s="1">
        <v>0</v>
      </c>
      <c r="F641" s="1">
        <v>0</v>
      </c>
      <c r="G641" s="2">
        <f t="shared" si="10"/>
        <v>168803.92320000002</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41742.07</v>
      </c>
      <c r="D642" s="1">
        <f>'PR-RAS'!E649</f>
        <v>29219.62</v>
      </c>
      <c r="E642" s="1">
        <v>0</v>
      </c>
      <c r="F642" s="1">
        <v>0</v>
      </c>
      <c r="G642" s="2">
        <f t="shared" si="10"/>
        <v>64216.219709999998</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311499.34999999998</v>
      </c>
      <c r="D643" s="1">
        <f>'PR-RAS'!E650</f>
        <v>362596.59</v>
      </c>
      <c r="E643" s="1">
        <v>0</v>
      </c>
      <c r="F643" s="1">
        <v>0</v>
      </c>
      <c r="G643" s="2">
        <f t="shared" si="10"/>
        <v>665556.60426000005</v>
      </c>
      <c r="H643" s="2">
        <f t="shared" si="11"/>
        <v>0.75999999995110556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324021.8</v>
      </c>
      <c r="D644" s="1">
        <f>'PR-RAS'!E651</f>
        <v>362298.46</v>
      </c>
      <c r="E644" s="1">
        <v>0</v>
      </c>
      <c r="F644" s="1">
        <v>0</v>
      </c>
      <c r="G644" s="2">
        <f t="shared" si="10"/>
        <v>674261.83695999999</v>
      </c>
      <c r="H644" s="2">
        <f t="shared" si="11"/>
        <v>0.66000000003259629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29219.619999999995</v>
      </c>
      <c r="D645" s="1">
        <f>'PR-RAS'!E652</f>
        <v>29517.75</v>
      </c>
      <c r="E645" s="1">
        <v>0</v>
      </c>
      <c r="F645" s="1">
        <v>0</v>
      </c>
      <c r="G645" s="2">
        <f t="shared" si="10"/>
        <v>56836.297279999999</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55</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46</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868483.36</v>
      </c>
      <c r="D668" s="1">
        <f>'PR-RAS'!E675</f>
        <v>1032599.09</v>
      </c>
      <c r="E668" s="1">
        <v>0</v>
      </c>
      <c r="F668" s="1">
        <v>0</v>
      </c>
      <c r="G668" s="2">
        <f t="shared" si="10"/>
        <v>1956765.58718</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211.03</v>
      </c>
      <c r="D669" s="1">
        <f>'PR-RAS'!E676</f>
        <v>2197.9499999999998</v>
      </c>
      <c r="E669" s="1">
        <v>0</v>
      </c>
      <c r="F669" s="1">
        <v>0</v>
      </c>
      <c r="G669" s="2">
        <f t="shared" si="10"/>
        <v>3077.4292399999999</v>
      </c>
      <c r="H669" s="2">
        <f t="shared" si="11"/>
        <v>8.0000000000183036E-2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10680.77</v>
      </c>
      <c r="D670" s="1">
        <f>'PR-RAS'!E677</f>
        <v>4058.13</v>
      </c>
      <c r="E670" s="1">
        <v>0</v>
      </c>
      <c r="F670" s="1">
        <v>0</v>
      </c>
      <c r="G670" s="2">
        <f t="shared" si="10"/>
        <v>12575.21307</v>
      </c>
      <c r="H670" s="2">
        <f t="shared" si="11"/>
        <v>0.35999999999967258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2876.9</v>
      </c>
      <c r="D687" s="1">
        <f>'PR-RAS'!E694</f>
        <v>9799.86</v>
      </c>
      <c r="E687" s="1">
        <v>0</v>
      </c>
      <c r="F687" s="1">
        <v>0</v>
      </c>
      <c r="G687" s="2">
        <f t="shared" si="10"/>
        <v>15418.961320000002</v>
      </c>
      <c r="H687" s="2">
        <f t="shared" si="11"/>
        <v>0.23999999999932697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15173.79</v>
      </c>
      <c r="D688" s="1">
        <f>'PR-RAS'!E695</f>
        <v>13962.4</v>
      </c>
      <c r="E688" s="1">
        <v>0</v>
      </c>
      <c r="F688" s="1">
        <v>0</v>
      </c>
      <c r="G688" s="2">
        <f t="shared" si="10"/>
        <v>29608.731329999999</v>
      </c>
      <c r="H688" s="2">
        <f t="shared" si="11"/>
        <v>0.60999999999876309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46593.2</v>
      </c>
      <c r="D703" s="1">
        <f>'PR-RAS'!E710</f>
        <v>48050.39</v>
      </c>
      <c r="E703" s="1">
        <v>0</v>
      </c>
      <c r="F703" s="1">
        <v>0</v>
      </c>
      <c r="G703" s="2">
        <f t="shared" si="10"/>
        <v>100171.17395999999</v>
      </c>
      <c r="H703" s="2">
        <f t="shared" si="11"/>
        <v>0.58999999999650754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1091.6500000000001</v>
      </c>
      <c r="D705" s="1">
        <f>'PR-RAS'!E712</f>
        <v>31.86</v>
      </c>
      <c r="E705" s="1">
        <v>0</v>
      </c>
      <c r="F705" s="1">
        <v>0</v>
      </c>
      <c r="G705" s="2">
        <f t="shared" si="10"/>
        <v>813.38048000000003</v>
      </c>
      <c r="H705" s="2">
        <f t="shared" si="11"/>
        <v>0.48999999999990962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4326.38</v>
      </c>
      <c r="E709" s="1">
        <v>0</v>
      </c>
      <c r="F709" s="1">
        <v>0</v>
      </c>
      <c r="G709" s="2">
        <f t="shared" si="10"/>
        <v>7660.0360799999999</v>
      </c>
      <c r="H709" s="2">
        <f t="shared" si="11"/>
        <v>0.88000000000010914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1836.73</v>
      </c>
      <c r="D710" s="1">
        <f>'PR-RAS'!E717</f>
        <v>1474.38</v>
      </c>
      <c r="E710" s="1">
        <v>0</v>
      </c>
      <c r="F710" s="1">
        <v>0</v>
      </c>
      <c r="G710" s="2">
        <f t="shared" si="10"/>
        <v>3392.9124099999995</v>
      </c>
      <c r="H710" s="2">
        <f t="shared" si="11"/>
        <v>0.65000000000009095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18738.02</v>
      </c>
      <c r="D711" s="1">
        <f>'PR-RAS'!E718</f>
        <v>18359.98</v>
      </c>
      <c r="E711" s="1">
        <v>0</v>
      </c>
      <c r="F711" s="1">
        <v>0</v>
      </c>
      <c r="G711" s="2">
        <f t="shared" si="10"/>
        <v>39375.165799999995</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2014.47</v>
      </c>
      <c r="D713" s="1">
        <f>'PR-RAS'!E720</f>
        <v>3107.26</v>
      </c>
      <c r="E713" s="1">
        <v>0</v>
      </c>
      <c r="F713" s="1">
        <v>0</v>
      </c>
      <c r="G713" s="2">
        <f t="shared" si="10"/>
        <v>5859.0408799999996</v>
      </c>
      <c r="H713" s="2">
        <f t="shared" si="11"/>
        <v>0.73000000000024556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86.86</v>
      </c>
      <c r="E714" s="1">
        <v>0</v>
      </c>
      <c r="F714" s="1">
        <v>0</v>
      </c>
      <c r="G714" s="2">
        <f t="shared" si="10"/>
        <v>123.86236</v>
      </c>
      <c r="H714" s="2">
        <f t="shared" si="11"/>
        <v>0.14000000000000057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1914.18</v>
      </c>
      <c r="E715" s="1">
        <v>0</v>
      </c>
      <c r="F715" s="1">
        <v>0</v>
      </c>
      <c r="G715" s="2">
        <f t="shared" si="10"/>
        <v>2733.44904</v>
      </c>
      <c r="H715" s="2">
        <f t="shared" si="11"/>
        <v>0.18000000000006366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117.6</v>
      </c>
      <c r="D719" s="1">
        <f>'PR-RAS'!E726</f>
        <v>131.22</v>
      </c>
      <c r="E719" s="1">
        <v>0</v>
      </c>
      <c r="F719" s="1">
        <v>0</v>
      </c>
      <c r="G719" s="2">
        <f t="shared" si="10"/>
        <v>272.86871999999994</v>
      </c>
      <c r="H719" s="2">
        <f t="shared" si="11"/>
        <v>0.62000000000000455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14152.4</v>
      </c>
      <c r="D816" s="1">
        <f>'PR-RAS'!E823</f>
        <v>17486.29</v>
      </c>
      <c r="E816" s="1">
        <v>0</v>
      </c>
      <c r="F816" s="1">
        <v>0</v>
      </c>
      <c r="G816" s="2">
        <f t="shared" si="18"/>
        <v>40036.858699999997</v>
      </c>
      <c r="H816" s="2">
        <f t="shared" si="19"/>
        <v>0.69000000000050932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11945.05</v>
      </c>
      <c r="D820" s="1">
        <f>'PR-RAS'!E827</f>
        <v>0</v>
      </c>
      <c r="E820" s="1">
        <v>0</v>
      </c>
      <c r="F820" s="1">
        <v>0</v>
      </c>
      <c r="G820" s="2">
        <f t="shared" si="18"/>
        <v>9782.9959499999986</v>
      </c>
      <c r="H820" s="2">
        <f t="shared" si="19"/>
        <v>4.9999999999272404E-2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7915.58</v>
      </c>
      <c r="D821" s="1">
        <f>'PR-RAS'!E828</f>
        <v>13768.72</v>
      </c>
      <c r="E821" s="1">
        <v>0</v>
      </c>
      <c r="F821" s="1">
        <v>0</v>
      </c>
      <c r="G821" s="2">
        <f t="shared" si="18"/>
        <v>29071.476399999996</v>
      </c>
      <c r="H821" s="2">
        <f t="shared" si="19"/>
        <v>0.7000000000007276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827286.60000000009</v>
      </c>
      <c r="D984" s="6">
        <f>BILANCA!E6</f>
        <v>813336.95999999985</v>
      </c>
      <c r="E984" s="6">
        <v>0</v>
      </c>
      <c r="F984" s="6">
        <v>0</v>
      </c>
      <c r="G984" s="7">
        <f t="shared" ref="G984:G1241" si="22">B984/1000*C984+B984/500*D984</f>
        <v>2453.9605199999996</v>
      </c>
      <c r="H984" s="7">
        <f t="shared" si="19"/>
        <v>0.44000000006053597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712335.94000000006</v>
      </c>
      <c r="D985" s="1">
        <f>BILANCA!E7</f>
        <v>684427.8899999999</v>
      </c>
      <c r="E985" s="1">
        <v>0</v>
      </c>
      <c r="F985" s="1">
        <v>0</v>
      </c>
      <c r="G985" s="2">
        <f t="shared" si="22"/>
        <v>4162.3834399999996</v>
      </c>
      <c r="H985" s="2">
        <f t="shared" si="19"/>
        <v>0.17000000004190952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566.25</v>
      </c>
      <c r="D986" s="1">
        <f>BILANCA!E8</f>
        <v>392.35</v>
      </c>
      <c r="E986" s="1">
        <v>0</v>
      </c>
      <c r="F986" s="1">
        <v>0</v>
      </c>
      <c r="G986" s="2">
        <f t="shared" si="22"/>
        <v>4.0528500000000003</v>
      </c>
      <c r="H986" s="2">
        <f t="shared" si="19"/>
        <v>0.60000000000002274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912.45</v>
      </c>
      <c r="D988" s="1">
        <f>BILANCA!E10</f>
        <v>912.45</v>
      </c>
      <c r="E988" s="1">
        <v>0</v>
      </c>
      <c r="F988" s="1">
        <v>0</v>
      </c>
      <c r="G988" s="2">
        <f t="shared" si="22"/>
        <v>13.686750000000002</v>
      </c>
      <c r="H988" s="2">
        <f t="shared" si="19"/>
        <v>0.90000000000009095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346.2</v>
      </c>
      <c r="D989" s="1">
        <f>BILANCA!E11</f>
        <v>520.1</v>
      </c>
      <c r="E989" s="1">
        <v>0</v>
      </c>
      <c r="F989" s="1">
        <v>0</v>
      </c>
      <c r="G989" s="2">
        <f t="shared" si="22"/>
        <v>8.3184000000000005</v>
      </c>
      <c r="H989" s="2">
        <f t="shared" si="19"/>
        <v>0.30000000000001137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711769.69000000006</v>
      </c>
      <c r="D990" s="1">
        <f>BILANCA!E12</f>
        <v>681735.53999999992</v>
      </c>
      <c r="E990" s="1">
        <v>0</v>
      </c>
      <c r="F990" s="1">
        <v>0</v>
      </c>
      <c r="G990" s="2">
        <f t="shared" si="22"/>
        <v>14526.685389999999</v>
      </c>
      <c r="H990" s="2">
        <f t="shared" si="19"/>
        <v>0.77000000001862645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635175.05000000005</v>
      </c>
      <c r="D991" s="1">
        <f>BILANCA!E13</f>
        <v>630496.53999999992</v>
      </c>
      <c r="E991" s="1">
        <v>0</v>
      </c>
      <c r="F991" s="1">
        <v>0</v>
      </c>
      <c r="G991" s="2">
        <f t="shared" si="22"/>
        <v>15169.34504</v>
      </c>
      <c r="H991" s="2">
        <f t="shared" si="19"/>
        <v>0.51000000012572855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890752.22</v>
      </c>
      <c r="D993" s="1">
        <f>BILANCA!E15</f>
        <v>894291.6</v>
      </c>
      <c r="E993" s="1">
        <v>0</v>
      </c>
      <c r="F993" s="1">
        <v>0</v>
      </c>
      <c r="G993" s="2">
        <f t="shared" si="22"/>
        <v>26793.354199999998</v>
      </c>
      <c r="H993" s="2">
        <f t="shared" si="19"/>
        <v>0.61999999999534339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46059.31</v>
      </c>
      <c r="D995" s="1">
        <f>BILANCA!E17</f>
        <v>49551.56</v>
      </c>
      <c r="E995" s="1">
        <v>0</v>
      </c>
      <c r="F995" s="1">
        <v>0</v>
      </c>
      <c r="G995" s="2">
        <f t="shared" si="22"/>
        <v>1741.9491599999999</v>
      </c>
      <c r="H995" s="2">
        <f t="shared" si="19"/>
        <v>0.75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301636.47999999998</v>
      </c>
      <c r="D996" s="1">
        <f>BILANCA!E18</f>
        <v>313346.62</v>
      </c>
      <c r="E996" s="1">
        <v>0</v>
      </c>
      <c r="F996" s="1">
        <v>0</v>
      </c>
      <c r="G996" s="2">
        <f t="shared" si="22"/>
        <v>12068.286359999998</v>
      </c>
      <c r="H996" s="2">
        <f t="shared" si="19"/>
        <v>0.85999999998603016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30331.989999999991</v>
      </c>
      <c r="D997" s="1">
        <f>BILANCA!E19</f>
        <v>4641.8699999999953</v>
      </c>
      <c r="E997" s="1">
        <v>0</v>
      </c>
      <c r="F997" s="1">
        <v>0</v>
      </c>
      <c r="G997" s="2">
        <f t="shared" si="22"/>
        <v>554.62021999999979</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135035.38</v>
      </c>
      <c r="D998" s="1">
        <f>BILANCA!E20</f>
        <v>181232.01</v>
      </c>
      <c r="E998" s="1">
        <v>0</v>
      </c>
      <c r="F998" s="1">
        <v>0</v>
      </c>
      <c r="G998" s="2">
        <f t="shared" si="22"/>
        <v>7462.491</v>
      </c>
      <c r="H998" s="2">
        <f t="shared" si="19"/>
        <v>0.39000000001396984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4713.74</v>
      </c>
      <c r="D999" s="1">
        <f>BILANCA!E21</f>
        <v>4540.12</v>
      </c>
      <c r="E999" s="1">
        <v>0</v>
      </c>
      <c r="F999" s="1">
        <v>0</v>
      </c>
      <c r="G999" s="2">
        <f t="shared" si="22"/>
        <v>220.70367999999999</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6107.97</v>
      </c>
      <c r="D1000" s="1">
        <f>BILANCA!E22</f>
        <v>6107.97</v>
      </c>
      <c r="E1000" s="1">
        <v>0</v>
      </c>
      <c r="F1000" s="1">
        <v>0</v>
      </c>
      <c r="G1000" s="2">
        <f t="shared" si="22"/>
        <v>311.50647000000004</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5504.08</v>
      </c>
      <c r="D1002" s="1">
        <f>BILANCA!E24</f>
        <v>5504.08</v>
      </c>
      <c r="E1002" s="1">
        <v>0</v>
      </c>
      <c r="F1002" s="1">
        <v>0</v>
      </c>
      <c r="G1002" s="2">
        <f t="shared" si="22"/>
        <v>313.73255999999998</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15352.13</v>
      </c>
      <c r="D1003" s="1">
        <f>BILANCA!E25</f>
        <v>15352.13</v>
      </c>
      <c r="E1003" s="1">
        <v>0</v>
      </c>
      <c r="F1003" s="1">
        <v>0</v>
      </c>
      <c r="G1003" s="2">
        <f t="shared" si="22"/>
        <v>921.12779999999998</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40680.9</v>
      </c>
      <c r="D1004" s="1">
        <f>BILANCA!E26</f>
        <v>46014.9</v>
      </c>
      <c r="E1004" s="1">
        <v>0</v>
      </c>
      <c r="F1004" s="1">
        <v>0</v>
      </c>
      <c r="G1004" s="2">
        <f t="shared" si="22"/>
        <v>2786.9247000000005</v>
      </c>
      <c r="H1004" s="2">
        <f t="shared" si="19"/>
        <v>0.19999999999708962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177062.21</v>
      </c>
      <c r="D1006" s="1">
        <f>BILANCA!E28</f>
        <v>254109.34</v>
      </c>
      <c r="E1006" s="1">
        <v>0</v>
      </c>
      <c r="F1006" s="1">
        <v>0</v>
      </c>
      <c r="G1006" s="2">
        <f t="shared" si="22"/>
        <v>15761.460469999998</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45716.5</v>
      </c>
      <c r="D1013" s="1">
        <f>BILANCA!E35</f>
        <v>46050.979999999996</v>
      </c>
      <c r="E1013" s="1">
        <v>0</v>
      </c>
      <c r="F1013" s="1">
        <v>0</v>
      </c>
      <c r="G1013" s="2">
        <f t="shared" si="22"/>
        <v>4134.5537999999997</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111670.91</v>
      </c>
      <c r="D1014" s="1">
        <f>BILANCA!E36</f>
        <v>111231.09</v>
      </c>
      <c r="E1014" s="1">
        <v>0</v>
      </c>
      <c r="F1014" s="1">
        <v>0</v>
      </c>
      <c r="G1014" s="2">
        <f t="shared" si="22"/>
        <v>10358.12579</v>
      </c>
      <c r="H1014" s="2">
        <f t="shared" si="19"/>
        <v>0.17999999999301508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3581.06</v>
      </c>
      <c r="D1015" s="1">
        <f>BILANCA!E37</f>
        <v>3581.06</v>
      </c>
      <c r="E1015" s="1">
        <v>0</v>
      </c>
      <c r="F1015" s="1">
        <v>0</v>
      </c>
      <c r="G1015" s="2">
        <f t="shared" si="22"/>
        <v>343.78175999999996</v>
      </c>
      <c r="H1015" s="2">
        <f t="shared" si="19"/>
        <v>0.11999999999989086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69535.47</v>
      </c>
      <c r="D1018" s="1">
        <f>BILANCA!E40</f>
        <v>68761.17</v>
      </c>
      <c r="E1018" s="1">
        <v>0</v>
      </c>
      <c r="F1018" s="1">
        <v>0</v>
      </c>
      <c r="G1018" s="2">
        <f t="shared" si="22"/>
        <v>7247.0233500000004</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546.15</v>
      </c>
      <c r="D1023" s="1">
        <f>BILANCA!E45</f>
        <v>546.15</v>
      </c>
      <c r="E1023" s="1">
        <v>0</v>
      </c>
      <c r="F1023" s="1">
        <v>0</v>
      </c>
      <c r="G1023" s="2">
        <f t="shared" si="22"/>
        <v>65.537999999999997</v>
      </c>
      <c r="H1023" s="2">
        <f t="shared" si="19"/>
        <v>0.29999999999995453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546.15</v>
      </c>
      <c r="D1025" s="1">
        <f>BILANCA!E47</f>
        <v>546.15</v>
      </c>
      <c r="E1025" s="1">
        <v>0</v>
      </c>
      <c r="F1025" s="1">
        <v>0</v>
      </c>
      <c r="G1025" s="2">
        <f t="shared" si="22"/>
        <v>68.814900000000009</v>
      </c>
      <c r="H1025" s="2">
        <f t="shared" si="19"/>
        <v>0.29999999999995453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106164.33</v>
      </c>
      <c r="D1032" s="1">
        <f>BILANCA!E54</f>
        <v>106996.23</v>
      </c>
      <c r="E1032" s="1">
        <v>0</v>
      </c>
      <c r="F1032" s="1">
        <v>0</v>
      </c>
      <c r="G1032" s="2">
        <f t="shared" si="22"/>
        <v>15687.682710000001</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106164.33</v>
      </c>
      <c r="D1033" s="1">
        <f>BILANCA!E55</f>
        <v>106996.23</v>
      </c>
      <c r="E1033" s="1">
        <v>0</v>
      </c>
      <c r="F1033" s="1">
        <v>0</v>
      </c>
      <c r="G1033" s="2">
        <f t="shared" si="22"/>
        <v>16007.8395</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2300</v>
      </c>
      <c r="E1034" s="1">
        <v>0</v>
      </c>
      <c r="F1034" s="1">
        <v>0</v>
      </c>
      <c r="G1034" s="2">
        <f t="shared" si="22"/>
        <v>234.6</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2300</v>
      </c>
      <c r="E1036" s="1">
        <v>0</v>
      </c>
      <c r="F1036" s="1">
        <v>0</v>
      </c>
      <c r="G1036" s="2">
        <f t="shared" si="22"/>
        <v>243.79999999999998</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114950.66</v>
      </c>
      <c r="D1046" s="1">
        <f>BILANCA!E68</f>
        <v>128909.06999999999</v>
      </c>
      <c r="E1046" s="1">
        <v>0</v>
      </c>
      <c r="F1046" s="1">
        <v>0</v>
      </c>
      <c r="G1046" s="2">
        <f t="shared" si="22"/>
        <v>23484.434399999998</v>
      </c>
      <c r="H1046" s="2">
        <f t="shared" si="19"/>
        <v>0.40999999998894054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29219.62</v>
      </c>
      <c r="D1047" s="1">
        <f>BILANCA!E69</f>
        <v>29517.75</v>
      </c>
      <c r="E1047" s="1">
        <v>0</v>
      </c>
      <c r="F1047" s="1">
        <v>0</v>
      </c>
      <c r="G1047" s="2">
        <f t="shared" si="22"/>
        <v>5648.3276800000003</v>
      </c>
      <c r="H1047" s="2">
        <f t="shared" si="19"/>
        <v>0.63000000000101863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29219.62</v>
      </c>
      <c r="D1048" s="1">
        <f>BILANCA!E70</f>
        <v>29470.12</v>
      </c>
      <c r="E1048" s="1">
        <v>0</v>
      </c>
      <c r="F1048" s="1">
        <v>0</v>
      </c>
      <c r="G1048" s="2">
        <f t="shared" si="22"/>
        <v>5730.3909000000003</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29219.62</v>
      </c>
      <c r="D1050" s="1">
        <f>BILANCA!E72</f>
        <v>29470.12</v>
      </c>
      <c r="E1050" s="1">
        <v>0</v>
      </c>
      <c r="F1050" s="1">
        <v>0</v>
      </c>
      <c r="G1050" s="2">
        <f t="shared" si="22"/>
        <v>5906.7106199999998</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47.63</v>
      </c>
      <c r="E1054" s="1">
        <v>0</v>
      </c>
      <c r="F1054" s="1">
        <v>0</v>
      </c>
      <c r="G1054" s="2">
        <f t="shared" si="22"/>
        <v>6.7634599999999994</v>
      </c>
      <c r="H1054" s="2">
        <f t="shared" si="19"/>
        <v>0.36999999999999744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6423.68</v>
      </c>
      <c r="D1056" s="1">
        <f>BILANCA!E78</f>
        <v>3702</v>
      </c>
      <c r="E1056" s="1">
        <v>0</v>
      </c>
      <c r="F1056" s="1">
        <v>0</v>
      </c>
      <c r="G1056" s="2">
        <f t="shared" si="22"/>
        <v>1009.4206399999999</v>
      </c>
      <c r="H1056" s="2">
        <f t="shared" si="19"/>
        <v>0.31999999999970896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385</v>
      </c>
      <c r="E1062" s="1">
        <v>0</v>
      </c>
      <c r="F1062" s="1">
        <v>0</v>
      </c>
      <c r="G1062" s="2">
        <f t="shared" si="22"/>
        <v>60.83</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6423.68</v>
      </c>
      <c r="D1064" s="1">
        <f>BILANCA!E86</f>
        <v>3317</v>
      </c>
      <c r="E1064" s="1">
        <v>0</v>
      </c>
      <c r="F1064" s="1">
        <v>0</v>
      </c>
      <c r="G1064" s="2">
        <f t="shared" si="22"/>
        <v>1057.6720800000001</v>
      </c>
      <c r="H1064" s="2">
        <f t="shared" si="19"/>
        <v>0.31999999999970896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1672.79</v>
      </c>
      <c r="D1124" s="1">
        <f>BILANCA!E146</f>
        <v>2237.08</v>
      </c>
      <c r="E1124" s="1">
        <v>0</v>
      </c>
      <c r="F1124" s="1">
        <v>0</v>
      </c>
      <c r="G1124" s="2">
        <f t="shared" si="22"/>
        <v>866.71994999999993</v>
      </c>
      <c r="H1124" s="2">
        <f t="shared" si="23"/>
        <v>0.28999999999996362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1032.72</v>
      </c>
      <c r="E1127" s="1">
        <v>0</v>
      </c>
      <c r="F1127" s="1">
        <v>0</v>
      </c>
      <c r="G1127" s="2">
        <f t="shared" si="22"/>
        <v>297.42336</v>
      </c>
      <c r="H1127" s="2">
        <f t="shared" si="23"/>
        <v>0.27999999999997272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1032.72</v>
      </c>
      <c r="E1135" s="1">
        <v>0</v>
      </c>
      <c r="F1135" s="1">
        <v>0</v>
      </c>
      <c r="G1135" s="2">
        <f t="shared" si="22"/>
        <v>313.94688000000002</v>
      </c>
      <c r="H1135" s="2">
        <f t="shared" si="23"/>
        <v>0.27999999999997272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1302.73</v>
      </c>
      <c r="D1137" s="1">
        <f>BILANCA!E159</f>
        <v>1249.49</v>
      </c>
      <c r="E1137" s="1">
        <v>0</v>
      </c>
      <c r="F1137" s="1">
        <v>0</v>
      </c>
      <c r="G1137" s="2">
        <f t="shared" si="22"/>
        <v>585.46334000000002</v>
      </c>
      <c r="H1137" s="2">
        <f t="shared" si="23"/>
        <v>0.75999999999999091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436.26</v>
      </c>
      <c r="D1138" s="1">
        <f>BILANCA!E160</f>
        <v>354.84</v>
      </c>
      <c r="E1138" s="1">
        <v>0</v>
      </c>
      <c r="F1138" s="1">
        <v>0</v>
      </c>
      <c r="G1138" s="2">
        <f t="shared" si="22"/>
        <v>177.6207</v>
      </c>
      <c r="H1138" s="2">
        <f t="shared" si="23"/>
        <v>0.42000000000001592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82.19</v>
      </c>
      <c r="D1140" s="1">
        <f>BILANCA!E162</f>
        <v>0</v>
      </c>
      <c r="E1140" s="1">
        <v>0</v>
      </c>
      <c r="F1140" s="1">
        <v>0</v>
      </c>
      <c r="G1140" s="2">
        <f t="shared" si="22"/>
        <v>12.903829999999999</v>
      </c>
      <c r="H1140" s="2">
        <f t="shared" si="23"/>
        <v>0.18999999999999773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148.38999999999999</v>
      </c>
      <c r="D1141" s="1">
        <f>BILANCA!E163</f>
        <v>399.97</v>
      </c>
      <c r="E1141" s="1">
        <v>0</v>
      </c>
      <c r="F1141" s="1">
        <v>0</v>
      </c>
      <c r="G1141" s="2">
        <f t="shared" si="22"/>
        <v>149.83614</v>
      </c>
      <c r="H1141" s="2">
        <f t="shared" si="23"/>
        <v>0.41999999999995907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442.52</v>
      </c>
      <c r="D1142" s="1">
        <f>BILANCA!E164</f>
        <v>170.2</v>
      </c>
      <c r="E1142" s="1">
        <v>0</v>
      </c>
      <c r="F1142" s="1">
        <v>0</v>
      </c>
      <c r="G1142" s="2">
        <f t="shared" si="22"/>
        <v>124.48428</v>
      </c>
      <c r="H1142" s="2">
        <f t="shared" si="23"/>
        <v>0.68000000000000682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442.52</v>
      </c>
      <c r="D1144" s="1">
        <f>BILANCA!E166</f>
        <v>170.2</v>
      </c>
      <c r="E1144" s="1">
        <v>0</v>
      </c>
      <c r="F1144" s="1">
        <v>0</v>
      </c>
      <c r="G1144" s="2">
        <f t="shared" si="22"/>
        <v>126.05012000000001</v>
      </c>
      <c r="H1144" s="2">
        <f t="shared" si="23"/>
        <v>0.68000000000000682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77192.05</v>
      </c>
      <c r="D1148" s="1">
        <f>BILANCA!E170</f>
        <v>93282.04</v>
      </c>
      <c r="E1148" s="1">
        <v>0</v>
      </c>
      <c r="F1148" s="1">
        <v>0</v>
      </c>
      <c r="G1148" s="2">
        <f t="shared" si="22"/>
        <v>43519.761449999998</v>
      </c>
      <c r="H1148" s="2">
        <f t="shared" si="23"/>
        <v>8.999999999650754E-2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77192.05</v>
      </c>
      <c r="D1151" s="1">
        <f>BILANCA!E173</f>
        <v>93282.04</v>
      </c>
      <c r="E1151" s="1">
        <v>0</v>
      </c>
      <c r="F1151" s="1">
        <v>0</v>
      </c>
      <c r="G1151" s="2">
        <f t="shared" si="22"/>
        <v>44311.029840000003</v>
      </c>
      <c r="H1151" s="2">
        <f t="shared" si="23"/>
        <v>8.999999999650754E-2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827286.60000000009</v>
      </c>
      <c r="D1152" s="1">
        <f>BILANCA!E175</f>
        <v>813336.96000000008</v>
      </c>
      <c r="E1152" s="1">
        <v>0</v>
      </c>
      <c r="F1152" s="1">
        <v>0</v>
      </c>
      <c r="G1152" s="2">
        <f t="shared" si="22"/>
        <v>414719.32788000006</v>
      </c>
      <c r="H1152" s="2">
        <f t="shared" si="23"/>
        <v>0.43999999982770532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91182.02</v>
      </c>
      <c r="D1153" s="1">
        <f>BILANCA!E176</f>
        <v>106818.87999999999</v>
      </c>
      <c r="E1153" s="1">
        <v>0</v>
      </c>
      <c r="F1153" s="1">
        <v>0</v>
      </c>
      <c r="G1153" s="2">
        <f t="shared" si="22"/>
        <v>51819.3626</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91182.02</v>
      </c>
      <c r="D1154" s="1">
        <f>BILANCA!E177</f>
        <v>104518.87999999999</v>
      </c>
      <c r="E1154" s="1">
        <v>0</v>
      </c>
      <c r="F1154" s="1">
        <v>0</v>
      </c>
      <c r="G1154" s="2">
        <f t="shared" si="22"/>
        <v>51337.58238</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75564.649999999994</v>
      </c>
      <c r="D1155" s="1">
        <f>BILANCA!E178</f>
        <v>91797.95</v>
      </c>
      <c r="E1155" s="1">
        <v>0</v>
      </c>
      <c r="F1155" s="1">
        <v>0</v>
      </c>
      <c r="G1155" s="2">
        <f t="shared" si="22"/>
        <v>44575.614599999994</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11731.02</v>
      </c>
      <c r="D1156" s="1">
        <f>BILANCA!E179</f>
        <v>8973.82</v>
      </c>
      <c r="E1156" s="1">
        <v>0</v>
      </c>
      <c r="F1156" s="1">
        <v>0</v>
      </c>
      <c r="G1156" s="2">
        <f t="shared" si="22"/>
        <v>5134.4081799999994</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45.46</v>
      </c>
      <c r="D1157" s="1">
        <f>BILANCA!E180</f>
        <v>118.14</v>
      </c>
      <c r="E1157" s="1">
        <v>0</v>
      </c>
      <c r="F1157" s="1">
        <v>0</v>
      </c>
      <c r="G1157" s="2">
        <f t="shared" si="22"/>
        <v>49.022759999999998</v>
      </c>
      <c r="H1157" s="2">
        <f t="shared" si="23"/>
        <v>0.60000000000000142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45.46</v>
      </c>
      <c r="D1160" s="1">
        <f>BILANCA!E183</f>
        <v>118.14</v>
      </c>
      <c r="E1160" s="1">
        <v>0</v>
      </c>
      <c r="F1160" s="1">
        <v>0</v>
      </c>
      <c r="G1160" s="2">
        <f t="shared" si="22"/>
        <v>49.867979999999996</v>
      </c>
      <c r="H1160" s="2">
        <f t="shared" si="23"/>
        <v>0.60000000000000142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v>
      </c>
      <c r="D1163" s="1">
        <f>BILANCA!E186</f>
        <v>0</v>
      </c>
      <c r="E1163" s="1">
        <v>0</v>
      </c>
      <c r="F1163" s="1">
        <v>0</v>
      </c>
      <c r="G1163" s="2">
        <f t="shared" si="22"/>
        <v>1.08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3834.89</v>
      </c>
      <c r="D1165" s="1">
        <f>BILANCA!E188</f>
        <v>3628.97</v>
      </c>
      <c r="E1165" s="1">
        <v>0</v>
      </c>
      <c r="F1165" s="1">
        <v>0</v>
      </c>
      <c r="G1165" s="2">
        <f t="shared" si="22"/>
        <v>2018.8950599999998</v>
      </c>
      <c r="H1165" s="2">
        <f t="shared" si="23"/>
        <v>0.14000000000032742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2300</v>
      </c>
      <c r="E1166" s="1">
        <v>0</v>
      </c>
      <c r="F1166" s="1">
        <v>0</v>
      </c>
      <c r="G1166" s="2">
        <f t="shared" si="22"/>
        <v>841.8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736104.58000000007</v>
      </c>
      <c r="D1214" s="1">
        <f>BILANCA!E237</f>
        <v>706518.08000000007</v>
      </c>
      <c r="E1214" s="1">
        <v>0</v>
      </c>
      <c r="F1214" s="1">
        <v>0</v>
      </c>
      <c r="G1214" s="2">
        <f t="shared" si="22"/>
        <v>496451.51094000007</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712335.93</v>
      </c>
      <c r="D1215" s="1">
        <f>BILANCA!E238</f>
        <v>684427.89</v>
      </c>
      <c r="E1215" s="1">
        <v>0</v>
      </c>
      <c r="F1215" s="1">
        <v>0</v>
      </c>
      <c r="G1215" s="2">
        <f t="shared" si="22"/>
        <v>482836.47672000004</v>
      </c>
      <c r="H1215" s="2">
        <f t="shared" si="23"/>
        <v>0.17999999993480742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712335.93</v>
      </c>
      <c r="D1216" s="1">
        <f>BILANCA!E239</f>
        <v>684427.89</v>
      </c>
      <c r="E1216" s="1">
        <v>0</v>
      </c>
      <c r="F1216" s="1">
        <v>0</v>
      </c>
      <c r="G1216" s="2">
        <f t="shared" si="22"/>
        <v>484917.66843000002</v>
      </c>
      <c r="H1216" s="2">
        <f t="shared" si="23"/>
        <v>0.17999999993480742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668377.38</v>
      </c>
      <c r="D1217" s="1">
        <f>BILANCA!E240</f>
        <v>635453.63</v>
      </c>
      <c r="E1217" s="1">
        <v>0</v>
      </c>
      <c r="F1217" s="1">
        <v>0</v>
      </c>
      <c r="G1217" s="2">
        <f t="shared" si="22"/>
        <v>453792.60576000001</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43958.55</v>
      </c>
      <c r="D1218" s="1">
        <f>BILANCA!E241</f>
        <v>48974.26</v>
      </c>
      <c r="E1218" s="1">
        <v>0</v>
      </c>
      <c r="F1218" s="1">
        <v>0</v>
      </c>
      <c r="G1218" s="2">
        <f t="shared" si="22"/>
        <v>33348.16145</v>
      </c>
      <c r="H1218" s="2">
        <f t="shared" si="23"/>
        <v>0.70999999999912689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21735.53</v>
      </c>
      <c r="D1222" s="1">
        <f>BILANCA!E245</f>
        <v>19682.91</v>
      </c>
      <c r="E1222" s="1">
        <v>0</v>
      </c>
      <c r="F1222" s="1">
        <v>0</v>
      </c>
      <c r="G1222" s="2">
        <f t="shared" si="22"/>
        <v>14603.22265</v>
      </c>
      <c r="H1222" s="2">
        <f t="shared" si="23"/>
        <v>0.56000000000130967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31342.78</v>
      </c>
      <c r="D1223" s="1">
        <f>BILANCA!E246</f>
        <v>31541.27</v>
      </c>
      <c r="E1223" s="1">
        <v>0</v>
      </c>
      <c r="F1223" s="1">
        <v>0</v>
      </c>
      <c r="G1223" s="2">
        <f t="shared" si="22"/>
        <v>22662.076799999999</v>
      </c>
      <c r="H1223" s="2">
        <f t="shared" si="23"/>
        <v>0.49000000000160071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31342.78</v>
      </c>
      <c r="D1224" s="1">
        <f>BILANCA!E247</f>
        <v>31541.27</v>
      </c>
      <c r="E1224" s="1">
        <v>0</v>
      </c>
      <c r="F1224" s="1">
        <v>0</v>
      </c>
      <c r="G1224" s="2">
        <f t="shared" si="22"/>
        <v>22756.502119999997</v>
      </c>
      <c r="H1224" s="2">
        <f t="shared" si="23"/>
        <v>0.49000000000160071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9607.25</v>
      </c>
      <c r="D1227" s="1">
        <f>BILANCA!E250</f>
        <v>11858.36</v>
      </c>
      <c r="E1227" s="1">
        <v>0</v>
      </c>
      <c r="F1227" s="1">
        <v>0</v>
      </c>
      <c r="G1227" s="2">
        <f t="shared" si="22"/>
        <v>8131.0486799999999</v>
      </c>
      <c r="H1227" s="2">
        <f t="shared" si="23"/>
        <v>0.61000000000058208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9607.25</v>
      </c>
      <c r="D1229" s="1">
        <f>BILANCA!E252</f>
        <v>11858.36</v>
      </c>
      <c r="E1229" s="1">
        <v>0</v>
      </c>
      <c r="F1229" s="1">
        <v>0</v>
      </c>
      <c r="G1229" s="2">
        <f t="shared" si="22"/>
        <v>8197.6966199999988</v>
      </c>
      <c r="H1229" s="2">
        <f t="shared" si="23"/>
        <v>0.61000000000058208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1590.6</v>
      </c>
      <c r="D1232" s="1">
        <f>BILANCA!E255</f>
        <v>2237.08</v>
      </c>
      <c r="E1232" s="1">
        <v>0</v>
      </c>
      <c r="F1232" s="1">
        <v>0</v>
      </c>
      <c r="G1232" s="2">
        <f t="shared" si="22"/>
        <v>1510.1252399999998</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442.52</v>
      </c>
      <c r="D1233" s="1">
        <f>BILANCA!E256</f>
        <v>170.2</v>
      </c>
      <c r="E1233" s="1">
        <v>0</v>
      </c>
      <c r="F1233" s="1">
        <v>0</v>
      </c>
      <c r="G1233" s="2">
        <f t="shared" si="22"/>
        <v>195.73</v>
      </c>
      <c r="H1233" s="2">
        <f t="shared" si="23"/>
        <v>0.68000000000000682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49649.79</v>
      </c>
      <c r="D1236" s="1">
        <f>BILANCA!E259</f>
        <v>8432.74</v>
      </c>
      <c r="E1236" s="1">
        <v>0</v>
      </c>
      <c r="F1236" s="1">
        <v>0</v>
      </c>
      <c r="G1236" s="2">
        <f t="shared" si="22"/>
        <v>16828.363310000001</v>
      </c>
      <c r="H1236" s="2">
        <f t="shared" si="23"/>
        <v>0.46999999999934516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49649.79</v>
      </c>
      <c r="D1237" s="1">
        <f>BILANCA!E260</f>
        <v>8432.74</v>
      </c>
      <c r="E1237" s="1">
        <v>0</v>
      </c>
      <c r="F1237" s="1">
        <v>0</v>
      </c>
      <c r="G1237" s="2">
        <f t="shared" si="22"/>
        <v>16894.878580000001</v>
      </c>
      <c r="H1237" s="2">
        <f t="shared" si="23"/>
        <v>0.46999999999934516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1661</v>
      </c>
      <c r="D1240" s="1">
        <f>BILANCA!E264</f>
        <v>1604.33</v>
      </c>
      <c r="E1240" s="1">
        <v>0</v>
      </c>
      <c r="F1240" s="1">
        <v>0</v>
      </c>
      <c r="G1240" s="2">
        <f t="shared" si="22"/>
        <v>1251.50262</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160.18</v>
      </c>
      <c r="D1241" s="1">
        <f>BILANCA!E265</f>
        <v>1032.72</v>
      </c>
      <c r="E1241" s="1">
        <v>0</v>
      </c>
      <c r="F1241" s="1">
        <v>0</v>
      </c>
      <c r="G1241" s="2">
        <f t="shared" si="22"/>
        <v>574.20996000000002</v>
      </c>
      <c r="H1241" s="2">
        <f t="shared" si="23"/>
        <v>0.45999999999997954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136.16</v>
      </c>
      <c r="E1242" s="1">
        <v>0</v>
      </c>
      <c r="F1242" s="1">
        <v>0</v>
      </c>
      <c r="G1242" s="2">
        <f t="shared" ref="G1242:G1479" si="24">B1242/1000*C1242+B1242/500*D1242</f>
        <v>70.530879999999996</v>
      </c>
      <c r="H1242" s="2">
        <f t="shared" si="23"/>
        <v>0.15999999999999659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442.52</v>
      </c>
      <c r="D1243" s="1">
        <f>BILANCA!E267</f>
        <v>34.04</v>
      </c>
      <c r="E1243" s="1">
        <v>0</v>
      </c>
      <c r="F1243" s="1">
        <v>0</v>
      </c>
      <c r="G1243" s="2">
        <f t="shared" si="24"/>
        <v>132.756</v>
      </c>
      <c r="H1243" s="2">
        <f t="shared" si="23"/>
        <v>0.52000000000001734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3895.72</v>
      </c>
      <c r="D1244" s="1">
        <f>BILANCA!E268</f>
        <v>3261.62</v>
      </c>
      <c r="E1244" s="1">
        <v>0</v>
      </c>
      <c r="F1244" s="1">
        <v>0</v>
      </c>
      <c r="G1244" s="2">
        <f t="shared" si="24"/>
        <v>2719.3485599999999</v>
      </c>
      <c r="H1244" s="2">
        <f t="shared" si="23"/>
        <v>0.66000000000030923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2527.96</v>
      </c>
      <c r="D1245" s="1">
        <f>BILANCA!E269</f>
        <v>0</v>
      </c>
      <c r="E1245" s="1">
        <v>0</v>
      </c>
      <c r="F1245" s="1">
        <v>0</v>
      </c>
      <c r="G1245" s="2">
        <f t="shared" si="24"/>
        <v>662.32551999999998</v>
      </c>
      <c r="H1245" s="2">
        <f t="shared" si="23"/>
        <v>3.999999999996362E-2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55.38</v>
      </c>
      <c r="E1247" s="1">
        <v>0</v>
      </c>
      <c r="F1247" s="1">
        <v>0</v>
      </c>
      <c r="G1247" s="2">
        <f t="shared" si="24"/>
        <v>29.240640000000003</v>
      </c>
      <c r="H1247" s="2">
        <f t="shared" si="23"/>
        <v>0.38000000000000256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214.05</v>
      </c>
      <c r="E1263" s="1">
        <v>0</v>
      </c>
      <c r="F1263" s="1">
        <v>0</v>
      </c>
      <c r="G1263" s="2">
        <f t="shared" si="24"/>
        <v>119.86800000000002</v>
      </c>
      <c r="H1263" s="2">
        <f t="shared" si="23"/>
        <v>5.0000000000011369E-2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91182.02</v>
      </c>
      <c r="D1264" s="1">
        <f>BILANCA!E288</f>
        <v>104304.83</v>
      </c>
      <c r="E1264" s="1">
        <v>0</v>
      </c>
      <c r="F1264" s="1">
        <v>0</v>
      </c>
      <c r="G1264" s="2">
        <f t="shared" si="24"/>
        <v>84241.462080000012</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2300</v>
      </c>
      <c r="E1265" s="1">
        <v>0</v>
      </c>
      <c r="F1265" s="1">
        <v>0</v>
      </c>
      <c r="G1265" s="2">
        <f t="shared" si="24"/>
        <v>1297.1999999999998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37.17</v>
      </c>
      <c r="E1274" s="1">
        <v>0</v>
      </c>
      <c r="F1274" s="1">
        <v>0</v>
      </c>
      <c r="G1274" s="2">
        <f t="shared" si="24"/>
        <v>21.632939999999998</v>
      </c>
      <c r="H1274" s="2">
        <f t="shared" si="23"/>
        <v>0.17000000000000171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3834.89</v>
      </c>
      <c r="D1278" s="1">
        <f>BILANCA!E302</f>
        <v>3591.8</v>
      </c>
      <c r="E1278" s="1">
        <v>0</v>
      </c>
      <c r="F1278" s="1">
        <v>0</v>
      </c>
      <c r="G1278" s="2">
        <f t="shared" si="24"/>
        <v>3250.4545499999995</v>
      </c>
      <c r="H1278" s="2">
        <f t="shared" si="23"/>
        <v>0.30999999999994543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1145972.6099999999</v>
      </c>
      <c r="D1408" s="1">
        <f>'RAS-funkcijski'!E114</f>
        <v>1298138.42</v>
      </c>
      <c r="E1408" s="1">
        <v>0</v>
      </c>
      <c r="F1408" s="1">
        <v>0</v>
      </c>
      <c r="G1408" s="2">
        <f t="shared" si="24"/>
        <v>411647.43949999998</v>
      </c>
      <c r="H1408" s="2">
        <f t="shared" si="27"/>
        <v>0.81000000005587935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1105013.7</v>
      </c>
      <c r="D1409" s="1">
        <f>'RAS-funkcijski'!E115</f>
        <v>1232277.18</v>
      </c>
      <c r="E1409" s="1">
        <v>0</v>
      </c>
      <c r="F1409" s="1">
        <v>0</v>
      </c>
      <c r="G1409" s="2">
        <f t="shared" si="24"/>
        <v>396222.05465999997</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1105013.7</v>
      </c>
      <c r="D1411" s="1">
        <f>'RAS-funkcijski'!E117</f>
        <v>1232277.18</v>
      </c>
      <c r="E1411" s="1">
        <v>0</v>
      </c>
      <c r="F1411" s="1">
        <v>0</v>
      </c>
      <c r="G1411" s="2">
        <f t="shared" si="24"/>
        <v>403361.19078</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40958.910000000003</v>
      </c>
      <c r="D1420" s="1">
        <f>'RAS-funkcijski'!E126</f>
        <v>65861.240000000005</v>
      </c>
      <c r="E1420" s="1">
        <v>0</v>
      </c>
      <c r="F1420" s="1">
        <v>0</v>
      </c>
      <c r="G1420" s="2">
        <f t="shared" si="24"/>
        <v>21067.129580000001</v>
      </c>
      <c r="H1420" s="2">
        <f t="shared" si="27"/>
        <v>0.33000000000174623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1145972.6099999999</v>
      </c>
      <c r="D1435" s="13">
        <f>'RAS-funkcijski'!E141</f>
        <v>1298138.42</v>
      </c>
      <c r="E1435" s="13">
        <v>0</v>
      </c>
      <c r="F1435" s="13">
        <v>0</v>
      </c>
      <c r="G1435" s="14">
        <f t="shared" si="24"/>
        <v>512688.17465</v>
      </c>
      <c r="H1435" s="14">
        <f t="shared" si="27"/>
        <v>0.81000000005587935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23143.350000000002</v>
      </c>
      <c r="D1436" s="6">
        <f>'P-VRIO'!E5</f>
        <v>79.59</v>
      </c>
      <c r="E1436" s="6">
        <v>0</v>
      </c>
      <c r="F1436" s="6">
        <v>0</v>
      </c>
      <c r="G1436" s="7">
        <f t="shared" si="24"/>
        <v>23.302530000000001</v>
      </c>
      <c r="H1436" s="7">
        <f t="shared" si="27"/>
        <v>0.76000000000217938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68.08</v>
      </c>
      <c r="D1437" s="1">
        <f>'P-VRIO'!E6</f>
        <v>0</v>
      </c>
      <c r="E1437" s="1">
        <v>0</v>
      </c>
      <c r="F1437" s="1">
        <v>0</v>
      </c>
      <c r="G1437" s="2">
        <f t="shared" si="24"/>
        <v>0.13616</v>
      </c>
      <c r="H1437" s="2">
        <f t="shared" si="27"/>
        <v>7.9999999999998295E-2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68.08</v>
      </c>
      <c r="D1445" s="1">
        <f>'P-VRIO'!E14</f>
        <v>0</v>
      </c>
      <c r="E1445" s="1">
        <v>0</v>
      </c>
      <c r="F1445" s="1">
        <v>0</v>
      </c>
      <c r="G1445" s="2">
        <f t="shared" si="24"/>
        <v>0.68079999999999996</v>
      </c>
      <c r="H1445" s="2">
        <f t="shared" si="27"/>
        <v>7.9999999999998295E-2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68.08</v>
      </c>
      <c r="D1452" s="1">
        <f>'P-VRIO'!E21</f>
        <v>0</v>
      </c>
      <c r="E1452" s="1">
        <v>0</v>
      </c>
      <c r="F1452" s="1">
        <v>0</v>
      </c>
      <c r="G1452" s="2">
        <f t="shared" si="24"/>
        <v>1.1573599999999999</v>
      </c>
      <c r="H1452" s="2">
        <f t="shared" si="27"/>
        <v>7.9999999999998295E-2</v>
      </c>
      <c r="I1452" s="10">
        <f t="shared" si="29"/>
        <v>9.2588799999998028E-2</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23075.27</v>
      </c>
      <c r="D1453" s="1">
        <f>'P-VRIO'!E22</f>
        <v>79.59</v>
      </c>
      <c r="E1453" s="1">
        <v>0</v>
      </c>
      <c r="F1453" s="1">
        <v>0</v>
      </c>
      <c r="G1453" s="2">
        <f t="shared" si="24"/>
        <v>418.2201</v>
      </c>
      <c r="H1453" s="2">
        <f t="shared" si="27"/>
        <v>0.68000000000043315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23075.27</v>
      </c>
      <c r="D1454" s="1">
        <f>'P-VRIO'!E23</f>
        <v>79.59</v>
      </c>
      <c r="E1454" s="1">
        <v>0</v>
      </c>
      <c r="F1454" s="1">
        <v>0</v>
      </c>
      <c r="G1454" s="2">
        <f t="shared" si="24"/>
        <v>441.45455000000004</v>
      </c>
      <c r="H1454" s="2">
        <f t="shared" si="27"/>
        <v>0.68000000000043315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23075.27</v>
      </c>
      <c r="D1456" s="1">
        <f>'P-VRIO'!E25</f>
        <v>79.59</v>
      </c>
      <c r="E1456" s="1">
        <v>0</v>
      </c>
      <c r="F1456" s="1">
        <v>0</v>
      </c>
      <c r="G1456" s="2">
        <f t="shared" si="24"/>
        <v>487.92345000000006</v>
      </c>
      <c r="H1456" s="2">
        <f t="shared" si="27"/>
        <v>0.68000000000043315</v>
      </c>
      <c r="I1456" s="10">
        <f t="shared" si="30"/>
        <v>331.78794600021138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91182.02</v>
      </c>
      <c r="D1480" s="6"/>
      <c r="E1480" s="6">
        <v>0</v>
      </c>
      <c r="F1480" s="6">
        <v>0</v>
      </c>
      <c r="G1480" s="7">
        <f t="shared" ref="G1480:G1580" si="34">B1480/1000*C1480</f>
        <v>91.182020000000009</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1318653.73</v>
      </c>
      <c r="D1481" s="1">
        <v>0</v>
      </c>
      <c r="E1481" s="1">
        <v>0</v>
      </c>
      <c r="F1481" s="1">
        <v>0</v>
      </c>
      <c r="G1481" s="2">
        <f t="shared" si="34"/>
        <v>2637.30746</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3500.68</v>
      </c>
      <c r="D1482" s="1">
        <v>0</v>
      </c>
      <c r="E1482" s="1">
        <v>0</v>
      </c>
      <c r="F1482" s="1">
        <v>0</v>
      </c>
      <c r="G1482" s="2">
        <f t="shared" si="34"/>
        <v>10.502039999999999</v>
      </c>
      <c r="H1482" s="2">
        <f t="shared" si="35"/>
        <v>0.32000000000016371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1297126.4200000002</v>
      </c>
      <c r="D1483" s="1">
        <v>0</v>
      </c>
      <c r="E1483" s="1">
        <v>0</v>
      </c>
      <c r="F1483" s="1">
        <v>0</v>
      </c>
      <c r="G1483" s="2">
        <f t="shared" si="34"/>
        <v>5188.5056800000011</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1044658.96</v>
      </c>
      <c r="D1484" s="1">
        <v>0</v>
      </c>
      <c r="E1484" s="1">
        <v>0</v>
      </c>
      <c r="F1484" s="1">
        <v>0</v>
      </c>
      <c r="G1484" s="2">
        <f t="shared" si="34"/>
        <v>5223.2947999999997</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220263.89</v>
      </c>
      <c r="D1485" s="1">
        <v>0</v>
      </c>
      <c r="E1485" s="1">
        <v>0</v>
      </c>
      <c r="F1485" s="1">
        <v>0</v>
      </c>
      <c r="G1485" s="2">
        <f t="shared" si="34"/>
        <v>1321.5833400000001</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939.73</v>
      </c>
      <c r="D1486" s="1">
        <v>0</v>
      </c>
      <c r="E1486" s="1">
        <v>0</v>
      </c>
      <c r="F1486" s="1">
        <v>0</v>
      </c>
      <c r="G1486" s="2">
        <f t="shared" si="34"/>
        <v>6.5781100000000006</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28827.08</v>
      </c>
      <c r="D1489" s="1">
        <v>0</v>
      </c>
      <c r="E1489" s="1">
        <v>0</v>
      </c>
      <c r="F1489" s="1">
        <v>0</v>
      </c>
      <c r="G1489" s="2">
        <f t="shared" si="34"/>
        <v>288.27080000000001</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2436.7600000000002</v>
      </c>
      <c r="D1491" s="1">
        <v>0</v>
      </c>
      <c r="E1491" s="1">
        <v>0</v>
      </c>
      <c r="F1491" s="1">
        <v>0</v>
      </c>
      <c r="G1491" s="2">
        <f t="shared" si="34"/>
        <v>29.241120000000002</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18026.63</v>
      </c>
      <c r="D1492" s="1">
        <v>0</v>
      </c>
      <c r="E1492" s="1">
        <v>0</v>
      </c>
      <c r="F1492" s="1">
        <v>0</v>
      </c>
      <c r="G1492" s="2">
        <f t="shared" si="34"/>
        <v>234.34619000000001</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1303016.8700000001</v>
      </c>
      <c r="D1499" s="1">
        <v>0</v>
      </c>
      <c r="E1499" s="1">
        <v>0</v>
      </c>
      <c r="F1499" s="1">
        <v>0</v>
      </c>
      <c r="G1499" s="2">
        <f t="shared" si="34"/>
        <v>26060.337400000004</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3743.77</v>
      </c>
      <c r="D1500" s="1">
        <v>0</v>
      </c>
      <c r="E1500" s="1">
        <v>0</v>
      </c>
      <c r="F1500" s="1">
        <v>0</v>
      </c>
      <c r="G1500" s="2">
        <f t="shared" si="34"/>
        <v>78.619170000000011</v>
      </c>
      <c r="H1500" s="2">
        <f t="shared" si="35"/>
        <v>0.23000000000001819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1283546.4700000002</v>
      </c>
      <c r="D1501" s="1">
        <v>0</v>
      </c>
      <c r="E1501" s="1">
        <v>0</v>
      </c>
      <c r="F1501" s="1">
        <v>0</v>
      </c>
      <c r="G1501" s="2">
        <f t="shared" si="34"/>
        <v>28238.022340000003</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1028425.66</v>
      </c>
      <c r="D1502" s="1">
        <v>0</v>
      </c>
      <c r="E1502" s="1">
        <v>0</v>
      </c>
      <c r="F1502" s="1">
        <v>0</v>
      </c>
      <c r="G1502" s="2">
        <f t="shared" si="34"/>
        <v>23653.79018</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223021.09</v>
      </c>
      <c r="D1503" s="1">
        <v>0</v>
      </c>
      <c r="E1503" s="1">
        <v>0</v>
      </c>
      <c r="F1503" s="1">
        <v>0</v>
      </c>
      <c r="G1503" s="2">
        <f t="shared" si="34"/>
        <v>5352.5061599999999</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867.05</v>
      </c>
      <c r="D1504" s="1">
        <v>0</v>
      </c>
      <c r="E1504" s="1">
        <v>0</v>
      </c>
      <c r="F1504" s="1">
        <v>0</v>
      </c>
      <c r="G1504" s="2">
        <f t="shared" si="34"/>
        <v>21.67625</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28833.08</v>
      </c>
      <c r="D1507" s="1">
        <v>0</v>
      </c>
      <c r="E1507" s="1">
        <v>0</v>
      </c>
      <c r="F1507" s="1">
        <v>0</v>
      </c>
      <c r="G1507" s="2">
        <f t="shared" si="34"/>
        <v>807.3262400000001</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2399.59</v>
      </c>
      <c r="D1509" s="1">
        <v>0</v>
      </c>
      <c r="E1509" s="1">
        <v>0</v>
      </c>
      <c r="F1509" s="1">
        <v>0</v>
      </c>
      <c r="G1509" s="2">
        <f t="shared" si="34"/>
        <v>71.987700000000004</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15726.63</v>
      </c>
      <c r="D1510" s="1">
        <v>0</v>
      </c>
      <c r="E1510" s="1">
        <v>0</v>
      </c>
      <c r="F1510" s="1">
        <v>0</v>
      </c>
      <c r="G1510" s="2">
        <f t="shared" si="34"/>
        <v>487.52552999999995</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106818.87999999989</v>
      </c>
      <c r="D1517" s="1">
        <v>0</v>
      </c>
      <c r="E1517" s="1">
        <v>0</v>
      </c>
      <c r="F1517" s="1">
        <v>0</v>
      </c>
      <c r="G1517" s="2">
        <f t="shared" si="34"/>
        <v>4059.1174399999954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2514.0500000000002</v>
      </c>
      <c r="D1518" s="1">
        <v>0</v>
      </c>
      <c r="E1518" s="1">
        <v>0</v>
      </c>
      <c r="F1518" s="1">
        <v>0</v>
      </c>
      <c r="G1518" s="2">
        <f t="shared" si="34"/>
        <v>98.04795</v>
      </c>
      <c r="H1518" s="2">
        <f t="shared" si="35"/>
        <v>5.0000000000181899E-2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214.05</v>
      </c>
      <c r="D1524" s="1">
        <v>0</v>
      </c>
      <c r="E1524" s="1">
        <v>0</v>
      </c>
      <c r="F1524" s="1">
        <v>0</v>
      </c>
      <c r="G1524" s="2">
        <f t="shared" si="34"/>
        <v>9.6322500000000009</v>
      </c>
      <c r="H1524" s="2">
        <f t="shared" si="35"/>
        <v>5.0000000000011369E-2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214.05</v>
      </c>
      <c r="D1530" s="1">
        <v>0</v>
      </c>
      <c r="E1530" s="1">
        <v>0</v>
      </c>
      <c r="F1530" s="1">
        <v>0</v>
      </c>
      <c r="G1530" s="2">
        <f t="shared" si="34"/>
        <v>10.916549999999999</v>
      </c>
      <c r="H1530" s="2">
        <f t="shared" si="35"/>
        <v>5.0000000000011369E-2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214.05</v>
      </c>
      <c r="D1531" s="1">
        <v>0</v>
      </c>
      <c r="E1531" s="1">
        <v>0</v>
      </c>
      <c r="F1531" s="1">
        <v>0</v>
      </c>
      <c r="G1531" s="2">
        <f t="shared" si="34"/>
        <v>11.130599999999999</v>
      </c>
      <c r="H1531" s="2">
        <f t="shared" si="35"/>
        <v>5.0000000000011369E-2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2300</v>
      </c>
      <c r="D1565" s="1">
        <v>0</v>
      </c>
      <c r="E1565" s="1">
        <v>0</v>
      </c>
      <c r="F1565" s="1">
        <v>0</v>
      </c>
      <c r="G1565" s="2">
        <f t="shared" si="34"/>
        <v>197.79999999999998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2300</v>
      </c>
      <c r="D1566" s="1">
        <v>0</v>
      </c>
      <c r="E1566" s="1">
        <v>0</v>
      </c>
      <c r="F1566" s="1">
        <v>0</v>
      </c>
      <c r="G1566" s="2">
        <f t="shared" si="34"/>
        <v>200.1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104304.83</v>
      </c>
      <c r="D1576" s="1">
        <v>0</v>
      </c>
      <c r="E1576" s="1">
        <v>0</v>
      </c>
      <c r="F1576" s="1">
        <v>0</v>
      </c>
      <c r="G1576" s="2">
        <f t="shared" si="34"/>
        <v>10117.568510000001</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3591.8</v>
      </c>
      <c r="D1577" s="1">
        <v>0</v>
      </c>
      <c r="E1577" s="1">
        <v>0</v>
      </c>
      <c r="F1577" s="1">
        <v>0</v>
      </c>
      <c r="G1577" s="2">
        <f t="shared" si="34"/>
        <v>351.99640000000005</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100713.03</v>
      </c>
      <c r="D1578" s="1">
        <v>0</v>
      </c>
      <c r="E1578" s="1">
        <v>0</v>
      </c>
      <c r="F1578" s="1">
        <v>0</v>
      </c>
      <c r="G1578" s="2">
        <f t="shared" si="34"/>
        <v>9970.5899700000009</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13578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1137741.72</v>
      </c>
      <c r="I16" s="170">
        <f>'PR-RAS'!E6</f>
        <v>1296179.0399999996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1125136.6000000001</v>
      </c>
      <c r="I17" s="170">
        <f>'PR-RAS'!E151</f>
        <v>1280081.79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21735.52999999989</v>
      </c>
      <c r="I18" s="170">
        <f>'PR-RAS'!E645</f>
        <v>19682.909999999545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712335.94000000006</v>
      </c>
      <c r="I20" s="173">
        <f>BILANCA!E7</f>
        <v>684427.8899999999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114950.66</v>
      </c>
      <c r="I21" s="175">
        <f>BILANCA!E68</f>
        <v>128909.06999999999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91182.02</v>
      </c>
      <c r="I22" s="175">
        <f>BILANCA!E176</f>
        <v>106818.87999999999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736104.58000000007</v>
      </c>
      <c r="I23" s="177">
        <f>BILANCA!E237</f>
        <v>706518.08000000007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1145972.6099999999</v>
      </c>
      <c r="I27" s="175">
        <f>'RAS-funkcijski'!E114</f>
        <v>1298138.42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1145972.6099999999</v>
      </c>
      <c r="I28" s="179">
        <f>'RAS-funkcijski'!E141</f>
        <v>1298138.42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23143.350000000002</v>
      </c>
      <c r="I29" s="173">
        <f>'P-VRIO'!E5</f>
        <v>79.59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23075.27</v>
      </c>
      <c r="I30" s="175">
        <f>'P-VRIO'!E22</f>
        <v>79.59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91182.02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106818.87999999989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2514.0500000000002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104304.83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83" zoomScaleNormal="100" workbookViewId="0">
      <selection activeCell="E696" sqref="E6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1137741.72</v>
      </c>
      <c r="E6" s="51">
        <f>E7+E44+E50+E82+E106+E124+E133+E139</f>
        <v>1296179.0399999996</v>
      </c>
      <c r="F6" s="52">
        <f t="shared" ref="F6:F131" si="0">IF(D6&lt;&gt;0,IF(E6/D6&gt;=100,"&gt;&gt;100",E6/D6*100),"-")</f>
        <v>113.92559639985775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897877.11</v>
      </c>
      <c r="E50" s="51">
        <f>E51+E54+E59+E62+E65+E68+E71+E74+E77</f>
        <v>1064907.43</v>
      </c>
      <c r="F50" s="52">
        <f t="shared" si="0"/>
        <v>118.60280411870616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879375.16</v>
      </c>
      <c r="E68" s="51">
        <f t="shared" si="15"/>
        <v>1038855.17</v>
      </c>
      <c r="F68" s="52">
        <f t="shared" si="0"/>
        <v>118.13560551335109</v>
      </c>
    </row>
    <row r="69" spans="1:6" ht="12.75" customHeight="1" x14ac:dyDescent="0.2">
      <c r="A69" s="53" t="s">
        <v>184</v>
      </c>
      <c r="B69" s="85" t="s">
        <v>185</v>
      </c>
      <c r="C69" s="50" t="s">
        <v>184</v>
      </c>
      <c r="D69" s="242">
        <v>868694.39</v>
      </c>
      <c r="E69" s="242">
        <v>1034797.04</v>
      </c>
      <c r="F69" s="52">
        <f t="shared" si="0"/>
        <v>119.12095345752147</v>
      </c>
    </row>
    <row r="70" spans="1:6" ht="24" x14ac:dyDescent="0.2">
      <c r="A70" s="53" t="s">
        <v>186</v>
      </c>
      <c r="B70" s="85" t="s">
        <v>187</v>
      </c>
      <c r="C70" s="50" t="s">
        <v>186</v>
      </c>
      <c r="D70" s="242">
        <v>10680.77</v>
      </c>
      <c r="E70" s="242">
        <v>4058.13</v>
      </c>
      <c r="F70" s="52">
        <f t="shared" si="0"/>
        <v>37.994732589504316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18050.689999999999</v>
      </c>
      <c r="E74" s="51">
        <f t="shared" si="17"/>
        <v>23762.26</v>
      </c>
      <c r="F74" s="52">
        <f t="shared" si="0"/>
        <v>131.6418375142446</v>
      </c>
    </row>
    <row r="75" spans="1:6" ht="12.75" customHeight="1" x14ac:dyDescent="0.2">
      <c r="A75" s="53" t="s">
        <v>196</v>
      </c>
      <c r="B75" s="85" t="s">
        <v>197</v>
      </c>
      <c r="C75" s="50" t="s">
        <v>196</v>
      </c>
      <c r="D75" s="242">
        <v>18050.689999999999</v>
      </c>
      <c r="E75" s="242">
        <v>23762.26</v>
      </c>
      <c r="F75" s="52">
        <f t="shared" si="0"/>
        <v>131.6418375142446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451.26</v>
      </c>
      <c r="E77" s="51">
        <f t="shared" si="18"/>
        <v>2290</v>
      </c>
      <c r="F77" s="52">
        <f t="shared" si="0"/>
        <v>507.46797854895186</v>
      </c>
    </row>
    <row r="78" spans="1:6" ht="12.75" customHeight="1" x14ac:dyDescent="0.2">
      <c r="A78" s="53">
        <v>6391</v>
      </c>
      <c r="B78" s="85" t="s">
        <v>202</v>
      </c>
      <c r="C78" s="50" t="s">
        <v>203</v>
      </c>
      <c r="D78" s="242">
        <v>451.26</v>
      </c>
      <c r="E78" s="242">
        <v>2290</v>
      </c>
      <c r="F78" s="52">
        <f t="shared" si="0"/>
        <v>507.46797854895186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0.56000000000000005</v>
      </c>
      <c r="E82" s="51">
        <f t="shared" si="19"/>
        <v>24.38</v>
      </c>
      <c r="F82" s="52">
        <f t="shared" si="0"/>
        <v>4353.5714285714275</v>
      </c>
    </row>
    <row r="83" spans="1:6" ht="12.75" customHeight="1" x14ac:dyDescent="0.2">
      <c r="A83" s="53">
        <v>641</v>
      </c>
      <c r="B83" s="85" t="s">
        <v>212</v>
      </c>
      <c r="C83" s="50" t="s">
        <v>213</v>
      </c>
      <c r="D83" s="51">
        <f t="shared" ref="D83:E83" si="20">SUM(D84:D90)</f>
        <v>0.56000000000000005</v>
      </c>
      <c r="E83" s="51">
        <f t="shared" si="20"/>
        <v>24.38</v>
      </c>
      <c r="F83" s="52">
        <f t="shared" si="0"/>
        <v>4353.5714285714275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0.56000000000000005</v>
      </c>
      <c r="E85" s="242">
        <v>24.38</v>
      </c>
      <c r="F85" s="52">
        <f t="shared" si="0"/>
        <v>4353.5714285714275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63499.59</v>
      </c>
      <c r="E106" s="51">
        <f t="shared" si="23"/>
        <v>67059.649999999994</v>
      </c>
      <c r="F106" s="52">
        <f t="shared" si="0"/>
        <v>105.60642989978359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63499.59</v>
      </c>
      <c r="E112" s="51">
        <f t="shared" si="25"/>
        <v>67059.649999999994</v>
      </c>
      <c r="F112" s="52">
        <f t="shared" si="0"/>
        <v>105.60642989978359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63499.59</v>
      </c>
      <c r="E117" s="242">
        <v>67059.649999999994</v>
      </c>
      <c r="F117" s="52">
        <f t="shared" si="0"/>
        <v>105.60642989978359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2849.69</v>
      </c>
      <c r="E124" s="51">
        <f t="shared" si="27"/>
        <v>4500.1499999999996</v>
      </c>
      <c r="F124" s="52">
        <f t="shared" si="0"/>
        <v>157.91717695608995</v>
      </c>
    </row>
    <row r="125" spans="1:6" ht="12.75" customHeight="1" x14ac:dyDescent="0.2">
      <c r="A125" s="53">
        <v>661</v>
      </c>
      <c r="B125" s="86" t="s">
        <v>296</v>
      </c>
      <c r="C125" s="50" t="s">
        <v>297</v>
      </c>
      <c r="D125" s="51">
        <f t="shared" ref="D125:E125" si="28">SUM(D126:D127)</f>
        <v>2420.73</v>
      </c>
      <c r="E125" s="51">
        <f t="shared" si="28"/>
        <v>3023.1</v>
      </c>
      <c r="F125" s="52">
        <f t="shared" si="0"/>
        <v>124.88381603896346</v>
      </c>
    </row>
    <row r="126" spans="1:6" ht="12.75" customHeight="1" x14ac:dyDescent="0.2">
      <c r="A126" s="53">
        <v>6614</v>
      </c>
      <c r="B126" s="86" t="s">
        <v>298</v>
      </c>
      <c r="C126" s="50" t="s">
        <v>299</v>
      </c>
      <c r="D126" s="242">
        <v>717.37</v>
      </c>
      <c r="E126" s="242">
        <v>371.96</v>
      </c>
      <c r="F126" s="52">
        <f t="shared" si="0"/>
        <v>51.85050949997909</v>
      </c>
    </row>
    <row r="127" spans="1:6" ht="12.75" customHeight="1" x14ac:dyDescent="0.2">
      <c r="A127" s="53">
        <v>6615</v>
      </c>
      <c r="B127" s="86" t="s">
        <v>300</v>
      </c>
      <c r="C127" s="50" t="s">
        <v>301</v>
      </c>
      <c r="D127" s="242">
        <v>1703.36</v>
      </c>
      <c r="E127" s="242">
        <v>2651.14</v>
      </c>
      <c r="F127" s="52">
        <f t="shared" si="0"/>
        <v>155.64179034379109</v>
      </c>
    </row>
    <row r="128" spans="1:6" ht="24" x14ac:dyDescent="0.2">
      <c r="A128" s="53">
        <v>663</v>
      </c>
      <c r="B128" s="231" t="s">
        <v>302</v>
      </c>
      <c r="C128" s="50" t="s">
        <v>303</v>
      </c>
      <c r="D128" s="51">
        <f t="shared" ref="D128:E128" si="29">SUM(D129:D132)</f>
        <v>428.96000000000004</v>
      </c>
      <c r="E128" s="51">
        <f t="shared" si="29"/>
        <v>1477.05</v>
      </c>
      <c r="F128" s="52">
        <f t="shared" si="0"/>
        <v>344.33280492353595</v>
      </c>
    </row>
    <row r="129" spans="1:6" ht="12.75" customHeight="1" x14ac:dyDescent="0.2">
      <c r="A129" s="53">
        <v>6631</v>
      </c>
      <c r="B129" s="86" t="s">
        <v>304</v>
      </c>
      <c r="C129" s="50" t="s">
        <v>305</v>
      </c>
      <c r="D129" s="242">
        <v>111.49</v>
      </c>
      <c r="E129" s="242">
        <v>1447.05</v>
      </c>
      <c r="F129" s="52">
        <f t="shared" si="0"/>
        <v>1297.9190958830388</v>
      </c>
    </row>
    <row r="130" spans="1:6" ht="12.75" customHeight="1" x14ac:dyDescent="0.2">
      <c r="A130" s="53">
        <v>6632</v>
      </c>
      <c r="B130" s="232" t="s">
        <v>306</v>
      </c>
      <c r="C130" s="50" t="s">
        <v>307</v>
      </c>
      <c r="D130" s="242">
        <v>317.47000000000003</v>
      </c>
      <c r="E130" s="242">
        <v>30</v>
      </c>
      <c r="F130" s="52">
        <f t="shared" si="0"/>
        <v>9.449711783790594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173512.38</v>
      </c>
      <c r="E133" s="51">
        <f t="shared" si="30"/>
        <v>159687.43</v>
      </c>
      <c r="F133" s="52">
        <f t="shared" ref="F133:F223" si="31">IF(D133&lt;&gt;0,IF(E133/D133&gt;=100,"&gt;&gt;100",E133/D133*100),"-")</f>
        <v>92.032297637782378</v>
      </c>
    </row>
    <row r="134" spans="1:6" ht="24" x14ac:dyDescent="0.2">
      <c r="A134" s="53">
        <v>671</v>
      </c>
      <c r="B134" s="232" t="s">
        <v>314</v>
      </c>
      <c r="C134" s="50" t="s">
        <v>315</v>
      </c>
      <c r="D134" s="51">
        <f t="shared" ref="D134:E134" si="32">SUM(D135:D137)</f>
        <v>173512.38</v>
      </c>
      <c r="E134" s="51">
        <f t="shared" si="32"/>
        <v>159687.43</v>
      </c>
      <c r="F134" s="52">
        <f t="shared" si="31"/>
        <v>92.032297637782378</v>
      </c>
    </row>
    <row r="135" spans="1:6" ht="12.75" customHeight="1" x14ac:dyDescent="0.2">
      <c r="A135" s="53">
        <v>6711</v>
      </c>
      <c r="B135" s="85" t="s">
        <v>316</v>
      </c>
      <c r="C135" s="50" t="s">
        <v>317</v>
      </c>
      <c r="D135" s="242">
        <v>173512.38</v>
      </c>
      <c r="E135" s="242">
        <v>157696.43</v>
      </c>
      <c r="F135" s="52">
        <f t="shared" si="31"/>
        <v>90.884829082512724</v>
      </c>
    </row>
    <row r="136" spans="1:6" ht="24" x14ac:dyDescent="0.2">
      <c r="A136" s="53">
        <v>6712</v>
      </c>
      <c r="B136" s="232" t="s">
        <v>318</v>
      </c>
      <c r="C136" s="50" t="s">
        <v>319</v>
      </c>
      <c r="D136" s="242">
        <v>0</v>
      </c>
      <c r="E136" s="242">
        <v>1991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2.39</v>
      </c>
      <c r="E150" s="242"/>
      <c r="F150" s="52">
        <f t="shared" si="31"/>
        <v>0</v>
      </c>
    </row>
    <row r="151" spans="1:6" ht="12.75" customHeight="1" x14ac:dyDescent="0.2">
      <c r="A151" s="53">
        <v>3</v>
      </c>
      <c r="B151" s="85" t="s">
        <v>348</v>
      </c>
      <c r="C151" s="50" t="s">
        <v>56</v>
      </c>
      <c r="D151" s="51">
        <f t="shared" ref="D151:E151" si="35">D152+D163+D196+D215+D224+D252+D263</f>
        <v>1125136.6000000001</v>
      </c>
      <c r="E151" s="51">
        <f t="shared" si="35"/>
        <v>1280081.79</v>
      </c>
      <c r="F151" s="52">
        <f t="shared" si="31"/>
        <v>113.77123364398598</v>
      </c>
    </row>
    <row r="152" spans="1:6" ht="12.75" customHeight="1" x14ac:dyDescent="0.2">
      <c r="A152" s="53">
        <v>31</v>
      </c>
      <c r="B152" s="85" t="s">
        <v>349</v>
      </c>
      <c r="C152" s="50" t="s">
        <v>35</v>
      </c>
      <c r="D152" s="51">
        <f t="shared" ref="D152:E152" si="36">D153+D158+D159</f>
        <v>905123</v>
      </c>
      <c r="E152" s="51">
        <f t="shared" si="36"/>
        <v>1025479.87</v>
      </c>
      <c r="F152" s="52">
        <f t="shared" si="31"/>
        <v>113.29729440087148</v>
      </c>
    </row>
    <row r="153" spans="1:6" ht="12.75" customHeight="1" x14ac:dyDescent="0.2">
      <c r="A153" s="53">
        <v>311</v>
      </c>
      <c r="B153" s="85" t="s">
        <v>350</v>
      </c>
      <c r="C153" s="50" t="s">
        <v>351</v>
      </c>
      <c r="D153" s="51">
        <f t="shared" ref="D153:E153" si="37">SUM(D154:D157)</f>
        <v>750941.59</v>
      </c>
      <c r="E153" s="51">
        <f t="shared" si="37"/>
        <v>847310.87</v>
      </c>
      <c r="F153" s="52">
        <f t="shared" si="31"/>
        <v>112.83312594259162</v>
      </c>
    </row>
    <row r="154" spans="1:6" ht="12.75" customHeight="1" x14ac:dyDescent="0.2">
      <c r="A154" s="53">
        <v>3111</v>
      </c>
      <c r="B154" s="85" t="s">
        <v>352</v>
      </c>
      <c r="C154" s="50" t="s">
        <v>353</v>
      </c>
      <c r="D154" s="242">
        <v>740408.87</v>
      </c>
      <c r="E154" s="242">
        <v>836116.74</v>
      </c>
      <c r="F154" s="52">
        <f t="shared" si="31"/>
        <v>112.9263537861182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9476.11</v>
      </c>
      <c r="E156" s="242">
        <v>9763.25</v>
      </c>
      <c r="F156" s="52">
        <f t="shared" si="31"/>
        <v>103.03014633641862</v>
      </c>
    </row>
    <row r="157" spans="1:6" ht="12.75" customHeight="1" x14ac:dyDescent="0.2">
      <c r="A157" s="53">
        <v>3114</v>
      </c>
      <c r="B157" s="85" t="s">
        <v>358</v>
      </c>
      <c r="C157" s="50" t="s">
        <v>359</v>
      </c>
      <c r="D157" s="242">
        <v>1056.6099999999999</v>
      </c>
      <c r="E157" s="242">
        <v>1430.88</v>
      </c>
      <c r="F157" s="52">
        <f t="shared" si="31"/>
        <v>135.42177340740673</v>
      </c>
    </row>
    <row r="158" spans="1:6" ht="12.75" customHeight="1" x14ac:dyDescent="0.2">
      <c r="A158" s="53">
        <v>312</v>
      </c>
      <c r="B158" s="85" t="s">
        <v>360</v>
      </c>
      <c r="C158" s="50" t="s">
        <v>361</v>
      </c>
      <c r="D158" s="242">
        <v>32919.99</v>
      </c>
      <c r="E158" s="242">
        <v>45905.74</v>
      </c>
      <c r="F158" s="52">
        <f t="shared" si="31"/>
        <v>139.44639715868686</v>
      </c>
    </row>
    <row r="159" spans="1:6" ht="12.75" customHeight="1" x14ac:dyDescent="0.2">
      <c r="A159" s="53">
        <v>313</v>
      </c>
      <c r="B159" s="85" t="s">
        <v>362</v>
      </c>
      <c r="C159" s="50" t="s">
        <v>363</v>
      </c>
      <c r="D159" s="51">
        <f t="shared" ref="D159:E159" si="38">SUM(D160:D162)</f>
        <v>121261.42000000001</v>
      </c>
      <c r="E159" s="51">
        <f t="shared" si="38"/>
        <v>132263.26</v>
      </c>
      <c r="F159" s="52">
        <f t="shared" si="31"/>
        <v>109.07282794478243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121100.96</v>
      </c>
      <c r="E161" s="242">
        <v>132263.26</v>
      </c>
      <c r="F161" s="52">
        <f t="shared" si="31"/>
        <v>109.21735054784041</v>
      </c>
    </row>
    <row r="162" spans="1:6" ht="12.75" customHeight="1" x14ac:dyDescent="0.2">
      <c r="A162" s="53">
        <v>3133</v>
      </c>
      <c r="B162" s="85" t="s">
        <v>367</v>
      </c>
      <c r="C162" s="50" t="s">
        <v>368</v>
      </c>
      <c r="D162" s="242">
        <v>160.46</v>
      </c>
      <c r="E162" s="242"/>
      <c r="F162" s="52">
        <f t="shared" si="31"/>
        <v>0</v>
      </c>
    </row>
    <row r="163" spans="1:6" ht="12.75" customHeight="1" x14ac:dyDescent="0.2">
      <c r="A163" s="53">
        <v>32</v>
      </c>
      <c r="B163" s="85" t="s">
        <v>369</v>
      </c>
      <c r="C163" s="50" t="s">
        <v>370</v>
      </c>
      <c r="D163" s="51">
        <f t="shared" ref="D163:E163" si="39">D164+D169+D177+D187+D188</f>
        <v>181783.50999999998</v>
      </c>
      <c r="E163" s="51">
        <f t="shared" si="39"/>
        <v>221628.32</v>
      </c>
      <c r="F163" s="52">
        <f t="shared" si="31"/>
        <v>121.91882531039258</v>
      </c>
    </row>
    <row r="164" spans="1:6" ht="12.75" customHeight="1" x14ac:dyDescent="0.2">
      <c r="A164" s="53">
        <v>321</v>
      </c>
      <c r="B164" s="85" t="s">
        <v>371</v>
      </c>
      <c r="C164" s="50" t="s">
        <v>372</v>
      </c>
      <c r="D164" s="51">
        <f t="shared" ref="D164:E164" si="40">SUM(D165:D168)</f>
        <v>28244.719999999998</v>
      </c>
      <c r="E164" s="51">
        <f t="shared" si="40"/>
        <v>38741.869999999995</v>
      </c>
      <c r="F164" s="52">
        <f t="shared" si="31"/>
        <v>137.16499933438885</v>
      </c>
    </row>
    <row r="165" spans="1:6" ht="12.75" customHeight="1" x14ac:dyDescent="0.2">
      <c r="A165" s="53">
        <v>3211</v>
      </c>
      <c r="B165" s="85" t="s">
        <v>373</v>
      </c>
      <c r="C165" s="50" t="s">
        <v>374</v>
      </c>
      <c r="D165" s="242">
        <v>7975.15</v>
      </c>
      <c r="E165" s="242">
        <v>9398.02</v>
      </c>
      <c r="F165" s="52">
        <f t="shared" si="31"/>
        <v>117.84129452110619</v>
      </c>
    </row>
    <row r="166" spans="1:6" ht="12.75" customHeight="1" x14ac:dyDescent="0.2">
      <c r="A166" s="53">
        <v>3212</v>
      </c>
      <c r="B166" s="85" t="s">
        <v>375</v>
      </c>
      <c r="C166" s="50" t="s">
        <v>376</v>
      </c>
      <c r="D166" s="242">
        <v>18738.02</v>
      </c>
      <c r="E166" s="242">
        <v>18359.98</v>
      </c>
      <c r="F166" s="52">
        <f t="shared" si="31"/>
        <v>97.982497617144176</v>
      </c>
    </row>
    <row r="167" spans="1:6" ht="12.75" customHeight="1" x14ac:dyDescent="0.2">
      <c r="A167" s="53">
        <v>3213</v>
      </c>
      <c r="B167" s="85" t="s">
        <v>377</v>
      </c>
      <c r="C167" s="50" t="s">
        <v>378</v>
      </c>
      <c r="D167" s="242">
        <v>1276.3599999999999</v>
      </c>
      <c r="E167" s="242">
        <v>9450.34</v>
      </c>
      <c r="F167" s="52">
        <f t="shared" si="31"/>
        <v>740.41336300103421</v>
      </c>
    </row>
    <row r="168" spans="1:6" ht="12.75" customHeight="1" x14ac:dyDescent="0.2">
      <c r="A168" s="53">
        <v>3214</v>
      </c>
      <c r="B168" s="85" t="s">
        <v>379</v>
      </c>
      <c r="C168" s="50" t="s">
        <v>380</v>
      </c>
      <c r="D168" s="242">
        <v>255.19</v>
      </c>
      <c r="E168" s="242">
        <v>1533.53</v>
      </c>
      <c r="F168" s="52">
        <f t="shared" si="31"/>
        <v>600.9365570751205</v>
      </c>
    </row>
    <row r="169" spans="1:6" ht="12.75" customHeight="1" x14ac:dyDescent="0.2">
      <c r="A169" s="53">
        <v>322</v>
      </c>
      <c r="B169" s="85" t="s">
        <v>381</v>
      </c>
      <c r="C169" s="50" t="s">
        <v>382</v>
      </c>
      <c r="D169" s="51">
        <f t="shared" ref="D169:E169" si="41">SUM(D170:D176)</f>
        <v>89723.94</v>
      </c>
      <c r="E169" s="51">
        <f t="shared" si="41"/>
        <v>124687.05000000002</v>
      </c>
      <c r="F169" s="52">
        <f t="shared" si="31"/>
        <v>138.96742608494458</v>
      </c>
    </row>
    <row r="170" spans="1:6" ht="12.75" customHeight="1" x14ac:dyDescent="0.2">
      <c r="A170" s="53">
        <v>3221</v>
      </c>
      <c r="B170" s="85" t="s">
        <v>383</v>
      </c>
      <c r="C170" s="50" t="s">
        <v>384</v>
      </c>
      <c r="D170" s="242">
        <v>14006.05</v>
      </c>
      <c r="E170" s="242">
        <v>16597.93</v>
      </c>
      <c r="F170" s="52">
        <f t="shared" si="31"/>
        <v>118.50543158135235</v>
      </c>
    </row>
    <row r="171" spans="1:6" ht="12.75" customHeight="1" x14ac:dyDescent="0.2">
      <c r="A171" s="53">
        <v>3222</v>
      </c>
      <c r="B171" s="85" t="s">
        <v>385</v>
      </c>
      <c r="C171" s="50" t="s">
        <v>386</v>
      </c>
      <c r="D171" s="242">
        <v>29013.85</v>
      </c>
      <c r="E171" s="242">
        <v>65861.240000000005</v>
      </c>
      <c r="F171" s="52">
        <f t="shared" si="31"/>
        <v>226.99931239735508</v>
      </c>
    </row>
    <row r="172" spans="1:6" ht="12.75" customHeight="1" x14ac:dyDescent="0.2">
      <c r="A172" s="53">
        <v>3223</v>
      </c>
      <c r="B172" s="85" t="s">
        <v>387</v>
      </c>
      <c r="C172" s="50" t="s">
        <v>388</v>
      </c>
      <c r="D172" s="242">
        <v>41668.29</v>
      </c>
      <c r="E172" s="242">
        <v>33969.97</v>
      </c>
      <c r="F172" s="52">
        <f t="shared" si="31"/>
        <v>81.524751795670042</v>
      </c>
    </row>
    <row r="173" spans="1:6" ht="12.75" customHeight="1" x14ac:dyDescent="0.2">
      <c r="A173" s="53">
        <v>3224</v>
      </c>
      <c r="B173" s="85" t="s">
        <v>389</v>
      </c>
      <c r="C173" s="50" t="s">
        <v>390</v>
      </c>
      <c r="D173" s="242">
        <v>1898.02</v>
      </c>
      <c r="E173" s="242">
        <v>4429.82</v>
      </c>
      <c r="F173" s="52">
        <f t="shared" si="31"/>
        <v>233.39163970874912</v>
      </c>
    </row>
    <row r="174" spans="1:6" ht="12.75" customHeight="1" x14ac:dyDescent="0.2">
      <c r="A174" s="53">
        <v>3225</v>
      </c>
      <c r="B174" s="85" t="s">
        <v>391</v>
      </c>
      <c r="C174" s="50" t="s">
        <v>392</v>
      </c>
      <c r="D174" s="242">
        <v>2226.0300000000002</v>
      </c>
      <c r="E174" s="242">
        <v>2765.37</v>
      </c>
      <c r="F174" s="52">
        <f t="shared" si="31"/>
        <v>124.22878397865256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911.7</v>
      </c>
      <c r="E176" s="242">
        <v>1062.72</v>
      </c>
      <c r="F176" s="52">
        <f t="shared" si="31"/>
        <v>116.56465942744323</v>
      </c>
    </row>
    <row r="177" spans="1:6" ht="12.75" customHeight="1" x14ac:dyDescent="0.2">
      <c r="A177" s="53">
        <v>323</v>
      </c>
      <c r="B177" s="85" t="s">
        <v>397</v>
      </c>
      <c r="C177" s="50" t="s">
        <v>398</v>
      </c>
      <c r="D177" s="51">
        <f t="shared" ref="D177:E177" si="42">SUM(D178:D186)</f>
        <v>28844.759999999995</v>
      </c>
      <c r="E177" s="51">
        <f t="shared" si="42"/>
        <v>34269.229999999996</v>
      </c>
      <c r="F177" s="52">
        <f t="shared" si="31"/>
        <v>118.80573802659478</v>
      </c>
    </row>
    <row r="178" spans="1:6" ht="12.75" customHeight="1" x14ac:dyDescent="0.2">
      <c r="A178" s="53">
        <v>3231</v>
      </c>
      <c r="B178" s="85" t="s">
        <v>399</v>
      </c>
      <c r="C178" s="50" t="s">
        <v>400</v>
      </c>
      <c r="D178" s="242">
        <v>4536.04</v>
      </c>
      <c r="E178" s="242">
        <v>4267.95</v>
      </c>
      <c r="F178" s="52">
        <f t="shared" si="31"/>
        <v>94.089778749746472</v>
      </c>
    </row>
    <row r="179" spans="1:6" ht="12.75" customHeight="1" x14ac:dyDescent="0.2">
      <c r="A179" s="53">
        <v>3232</v>
      </c>
      <c r="B179" s="85" t="s">
        <v>401</v>
      </c>
      <c r="C179" s="50" t="s">
        <v>402</v>
      </c>
      <c r="D179" s="242">
        <v>11129.48</v>
      </c>
      <c r="E179" s="242">
        <v>16526.98</v>
      </c>
      <c r="F179" s="52">
        <f t="shared" si="31"/>
        <v>148.49732422359355</v>
      </c>
    </row>
    <row r="180" spans="1:6" ht="12.75" customHeight="1" x14ac:dyDescent="0.2">
      <c r="A180" s="53">
        <v>3233</v>
      </c>
      <c r="B180" s="85" t="s">
        <v>403</v>
      </c>
      <c r="C180" s="50" t="s">
        <v>404</v>
      </c>
      <c r="D180" s="242">
        <v>78.8</v>
      </c>
      <c r="E180" s="242">
        <v>66.400000000000006</v>
      </c>
      <c r="F180" s="52">
        <f t="shared" si="31"/>
        <v>84.263959390862951</v>
      </c>
    </row>
    <row r="181" spans="1:6" ht="12.75" customHeight="1" x14ac:dyDescent="0.2">
      <c r="A181" s="53">
        <v>3234</v>
      </c>
      <c r="B181" s="85" t="s">
        <v>405</v>
      </c>
      <c r="C181" s="50" t="s">
        <v>406</v>
      </c>
      <c r="D181" s="242">
        <v>3140.17</v>
      </c>
      <c r="E181" s="242">
        <v>3569.31</v>
      </c>
      <c r="F181" s="52">
        <f t="shared" si="31"/>
        <v>113.66613909438024</v>
      </c>
    </row>
    <row r="182" spans="1:6" ht="12.75" customHeight="1" x14ac:dyDescent="0.2">
      <c r="A182" s="53">
        <v>3235</v>
      </c>
      <c r="B182" s="85" t="s">
        <v>407</v>
      </c>
      <c r="C182" s="50" t="s">
        <v>408</v>
      </c>
      <c r="D182" s="242">
        <v>1716.48</v>
      </c>
      <c r="E182" s="242">
        <v>1594.36</v>
      </c>
      <c r="F182" s="52">
        <f t="shared" si="31"/>
        <v>92.885439970171504</v>
      </c>
    </row>
    <row r="183" spans="1:6" ht="12.75" customHeight="1" x14ac:dyDescent="0.2">
      <c r="A183" s="53">
        <v>3236</v>
      </c>
      <c r="B183" s="85" t="s">
        <v>409</v>
      </c>
      <c r="C183" s="50" t="s">
        <v>410</v>
      </c>
      <c r="D183" s="242">
        <v>2591.8200000000002</v>
      </c>
      <c r="E183" s="242">
        <v>3107.26</v>
      </c>
      <c r="F183" s="52">
        <f t="shared" si="31"/>
        <v>119.88718352354717</v>
      </c>
    </row>
    <row r="184" spans="1:6" ht="12.75" customHeight="1" x14ac:dyDescent="0.2">
      <c r="A184" s="53">
        <v>3237</v>
      </c>
      <c r="B184" s="85" t="s">
        <v>411</v>
      </c>
      <c r="C184" s="50" t="s">
        <v>412</v>
      </c>
      <c r="D184" s="242">
        <v>893.29</v>
      </c>
      <c r="E184" s="242">
        <v>2125.46</v>
      </c>
      <c r="F184" s="52">
        <f t="shared" si="31"/>
        <v>237.93616854548918</v>
      </c>
    </row>
    <row r="185" spans="1:6" ht="12.75" customHeight="1" x14ac:dyDescent="0.2">
      <c r="A185" s="53">
        <v>3238</v>
      </c>
      <c r="B185" s="85" t="s">
        <v>413</v>
      </c>
      <c r="C185" s="50" t="s">
        <v>414</v>
      </c>
      <c r="D185" s="242">
        <v>1350.69</v>
      </c>
      <c r="E185" s="242">
        <v>877.42</v>
      </c>
      <c r="F185" s="52">
        <f t="shared" si="31"/>
        <v>64.960871850683716</v>
      </c>
    </row>
    <row r="186" spans="1:6" ht="12.75" customHeight="1" x14ac:dyDescent="0.2">
      <c r="A186" s="53">
        <v>3239</v>
      </c>
      <c r="B186" s="85" t="s">
        <v>415</v>
      </c>
      <c r="C186" s="50" t="s">
        <v>416</v>
      </c>
      <c r="D186" s="242">
        <v>3407.99</v>
      </c>
      <c r="E186" s="242">
        <v>2134.09</v>
      </c>
      <c r="F186" s="52">
        <f t="shared" si="31"/>
        <v>62.620195481794262</v>
      </c>
    </row>
    <row r="187" spans="1:6" ht="12.75" customHeight="1" x14ac:dyDescent="0.2">
      <c r="A187" s="53">
        <v>324</v>
      </c>
      <c r="B187" s="85" t="s">
        <v>417</v>
      </c>
      <c r="C187" s="50" t="s">
        <v>418</v>
      </c>
      <c r="D187" s="242">
        <v>6326.94</v>
      </c>
      <c r="E187" s="242">
        <v>69.150000000000006</v>
      </c>
      <c r="F187" s="52">
        <f t="shared" si="31"/>
        <v>1.092945404887671</v>
      </c>
    </row>
    <row r="188" spans="1:6" ht="12.75" customHeight="1" x14ac:dyDescent="0.2">
      <c r="A188" s="53">
        <v>329</v>
      </c>
      <c r="B188" s="85" t="s">
        <v>419</v>
      </c>
      <c r="C188" s="50" t="s">
        <v>420</v>
      </c>
      <c r="D188" s="51">
        <f t="shared" ref="D188:E188" si="43">SUM(D189:D195)</f>
        <v>28643.15</v>
      </c>
      <c r="E188" s="51">
        <f t="shared" si="43"/>
        <v>23861.02</v>
      </c>
      <c r="F188" s="52">
        <f t="shared" si="31"/>
        <v>83.304454991856687</v>
      </c>
    </row>
    <row r="189" spans="1:6" ht="12.75" customHeight="1" x14ac:dyDescent="0.2">
      <c r="A189" s="53">
        <v>3291</v>
      </c>
      <c r="B189" s="232" t="s">
        <v>421</v>
      </c>
      <c r="C189" s="50" t="s">
        <v>422</v>
      </c>
      <c r="D189" s="242">
        <v>383.83</v>
      </c>
      <c r="E189" s="242">
        <v>778</v>
      </c>
      <c r="F189" s="52">
        <f t="shared" si="31"/>
        <v>202.69390094573117</v>
      </c>
    </row>
    <row r="190" spans="1:6" ht="12.75" customHeight="1" x14ac:dyDescent="0.2">
      <c r="A190" s="53">
        <v>3292</v>
      </c>
      <c r="B190" s="85" t="s">
        <v>423</v>
      </c>
      <c r="C190" s="50" t="s">
        <v>424</v>
      </c>
      <c r="D190" s="242">
        <v>1479.34</v>
      </c>
      <c r="E190" s="242">
        <v>1507.22</v>
      </c>
      <c r="F190" s="52">
        <f t="shared" si="31"/>
        <v>101.88462422431625</v>
      </c>
    </row>
    <row r="191" spans="1:6" ht="12.75" customHeight="1" x14ac:dyDescent="0.2">
      <c r="A191" s="53">
        <v>3293</v>
      </c>
      <c r="B191" s="85" t="s">
        <v>425</v>
      </c>
      <c r="C191" s="50" t="s">
        <v>426</v>
      </c>
      <c r="D191" s="242">
        <v>382.64</v>
      </c>
      <c r="E191" s="242">
        <v>41.75</v>
      </c>
      <c r="F191" s="52">
        <f t="shared" si="31"/>
        <v>10.911039096801172</v>
      </c>
    </row>
    <row r="192" spans="1:6" ht="12.75" customHeight="1" x14ac:dyDescent="0.2">
      <c r="A192" s="53">
        <v>3294</v>
      </c>
      <c r="B192" s="85" t="s">
        <v>427</v>
      </c>
      <c r="C192" s="50" t="s">
        <v>428</v>
      </c>
      <c r="D192" s="242">
        <v>172.54</v>
      </c>
      <c r="E192" s="242">
        <v>123.27</v>
      </c>
      <c r="F192" s="52">
        <f t="shared" si="31"/>
        <v>71.44430277037209</v>
      </c>
    </row>
    <row r="193" spans="1:6" ht="12.75" customHeight="1" x14ac:dyDescent="0.2">
      <c r="A193" s="53">
        <v>3295</v>
      </c>
      <c r="B193" s="85" t="s">
        <v>429</v>
      </c>
      <c r="C193" s="50" t="s">
        <v>430</v>
      </c>
      <c r="D193" s="242">
        <v>4670.3</v>
      </c>
      <c r="E193" s="242">
        <v>1542.83</v>
      </c>
      <c r="F193" s="52">
        <f t="shared" si="31"/>
        <v>33.034922810097846</v>
      </c>
    </row>
    <row r="194" spans="1:6" ht="12.75" customHeight="1" x14ac:dyDescent="0.2">
      <c r="A194" s="53" t="s">
        <v>431</v>
      </c>
      <c r="B194" s="85" t="s">
        <v>432</v>
      </c>
      <c r="C194" s="50" t="s">
        <v>431</v>
      </c>
      <c r="D194" s="242">
        <v>3331.69</v>
      </c>
      <c r="E194" s="242"/>
      <c r="F194" s="52">
        <f t="shared" si="31"/>
        <v>0</v>
      </c>
    </row>
    <row r="195" spans="1:6" ht="12.75" customHeight="1" x14ac:dyDescent="0.2">
      <c r="A195" s="53">
        <v>3299</v>
      </c>
      <c r="B195" s="85" t="s">
        <v>433</v>
      </c>
      <c r="C195" s="50" t="s">
        <v>434</v>
      </c>
      <c r="D195" s="242">
        <v>18222.810000000001</v>
      </c>
      <c r="E195" s="242">
        <v>19867.95</v>
      </c>
      <c r="F195" s="52">
        <f t="shared" si="31"/>
        <v>109.02791611173031</v>
      </c>
    </row>
    <row r="196" spans="1:6" ht="12.75" customHeight="1" x14ac:dyDescent="0.2">
      <c r="A196" s="53">
        <v>34</v>
      </c>
      <c r="B196" s="232" t="s">
        <v>435</v>
      </c>
      <c r="C196" s="50" t="s">
        <v>436</v>
      </c>
      <c r="D196" s="51">
        <f t="shared" ref="D196:E196" si="44">D197+D202+D210</f>
        <v>4217.0599999999995</v>
      </c>
      <c r="E196" s="51">
        <f t="shared" si="44"/>
        <v>939.73</v>
      </c>
      <c r="F196" s="52">
        <f t="shared" si="31"/>
        <v>22.284008290135784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4217.0599999999995</v>
      </c>
      <c r="E210" s="51">
        <f t="shared" si="47"/>
        <v>939.73</v>
      </c>
      <c r="F210" s="52">
        <f t="shared" si="31"/>
        <v>22.284008290135784</v>
      </c>
    </row>
    <row r="211" spans="1:6" ht="12.75" customHeight="1" x14ac:dyDescent="0.2">
      <c r="A211" s="53">
        <v>3431</v>
      </c>
      <c r="B211" s="232" t="s">
        <v>465</v>
      </c>
      <c r="C211" s="50" t="s">
        <v>466</v>
      </c>
      <c r="D211" s="242">
        <v>528.61</v>
      </c>
      <c r="E211" s="242">
        <v>938.74</v>
      </c>
      <c r="F211" s="52">
        <f t="shared" si="31"/>
        <v>177.58650044456215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3688.45</v>
      </c>
      <c r="E213" s="242">
        <v>0.99</v>
      </c>
      <c r="F213" s="52">
        <f t="shared" si="31"/>
        <v>2.684054277542057E-2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34013.03</v>
      </c>
      <c r="E252" s="51">
        <f t="shared" si="63"/>
        <v>31255.010000000002</v>
      </c>
      <c r="F252" s="52">
        <f t="shared" ref="F252:F258" si="64">IF(D252&lt;&gt;0,IF(E252/D252&gt;=100,"&gt;&gt;100",E252/D252*100),"-")</f>
        <v>91.891284016743001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34013.03</v>
      </c>
      <c r="E259" s="51">
        <f t="shared" si="66"/>
        <v>31255.010000000002</v>
      </c>
      <c r="F259" s="52">
        <f t="shared" ref="F259:F262" si="67">IF(D259&lt;&gt;0,IF(E259/D259&gt;=100,"&gt;&gt;100",E259/D259*100),"-")</f>
        <v>91.891284016743001</v>
      </c>
    </row>
    <row r="260" spans="1:6" ht="12.75" customHeight="1" x14ac:dyDescent="0.2">
      <c r="A260" s="53">
        <v>3721</v>
      </c>
      <c r="B260" s="85" t="s">
        <v>559</v>
      </c>
      <c r="C260" s="50" t="s">
        <v>560</v>
      </c>
      <c r="D260" s="242">
        <v>14152.4</v>
      </c>
      <c r="E260" s="242">
        <v>17486.29</v>
      </c>
      <c r="F260" s="52">
        <f t="shared" si="67"/>
        <v>123.55706452615811</v>
      </c>
    </row>
    <row r="261" spans="1:6" ht="12.75" customHeight="1" x14ac:dyDescent="0.2">
      <c r="A261" s="53">
        <v>3722</v>
      </c>
      <c r="B261" s="85" t="s">
        <v>561</v>
      </c>
      <c r="C261" s="50" t="s">
        <v>562</v>
      </c>
      <c r="D261" s="242">
        <v>19860.63</v>
      </c>
      <c r="E261" s="242">
        <v>13768.72</v>
      </c>
      <c r="F261" s="52">
        <f t="shared" si="67"/>
        <v>69.326703130766745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778.86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778.86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778.86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1125136.6000000001</v>
      </c>
      <c r="E289" s="51">
        <f t="shared" si="79"/>
        <v>1280081.79</v>
      </c>
      <c r="F289" s="52">
        <f t="shared" si="76"/>
        <v>113.77123364398598</v>
      </c>
    </row>
    <row r="290" spans="1:6" ht="12.75" customHeight="1" x14ac:dyDescent="0.2">
      <c r="A290" s="53" t="s">
        <v>608</v>
      </c>
      <c r="B290" s="85" t="s">
        <v>619</v>
      </c>
      <c r="C290" s="50" t="s">
        <v>620</v>
      </c>
      <c r="D290" s="51">
        <f>IF(D6&gt;=D289,D6-D289,0)</f>
        <v>12605.119999999879</v>
      </c>
      <c r="E290" s="51">
        <f>IF(E6&gt;=E289,E6-E289,0)</f>
        <v>16097.249999999534</v>
      </c>
      <c r="F290" s="52">
        <f t="shared" si="76"/>
        <v>127.70405993754672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29735.9</v>
      </c>
      <c r="E292" s="242">
        <v>21523.15</v>
      </c>
      <c r="F292" s="52">
        <f t="shared" si="76"/>
        <v>72.381027646716603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1590.62</v>
      </c>
      <c r="E294" s="242">
        <v>2237.0500000000002</v>
      </c>
      <c r="F294" s="52">
        <f t="shared" si="76"/>
        <v>140.64012774892811</v>
      </c>
    </row>
    <row r="295" spans="1:6" ht="24" x14ac:dyDescent="0.2">
      <c r="A295" s="53">
        <v>9661</v>
      </c>
      <c r="B295" s="85" t="s">
        <v>629</v>
      </c>
      <c r="C295" s="50" t="s">
        <v>630</v>
      </c>
      <c r="D295" s="242">
        <v>436.26</v>
      </c>
      <c r="E295" s="242">
        <v>376.08</v>
      </c>
      <c r="F295" s="52">
        <f t="shared" si="76"/>
        <v>86.205473800027505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230.52</v>
      </c>
      <c r="E298" s="51">
        <f t="shared" si="80"/>
        <v>119.14</v>
      </c>
      <c r="F298" s="52">
        <f t="shared" ref="F298:F418" si="81">IF(D298&lt;&gt;0,IF(E298/D298&gt;=100,"&gt;&gt;100",E298/D298*100),"-")</f>
        <v>51.683151136560809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230.52</v>
      </c>
      <c r="E311" s="51">
        <f t="shared" si="85"/>
        <v>119.14</v>
      </c>
      <c r="F311" s="52">
        <f t="shared" si="81"/>
        <v>51.683151136560809</v>
      </c>
    </row>
    <row r="312" spans="1:6" ht="12.75" customHeight="1" x14ac:dyDescent="0.2">
      <c r="A312" s="53">
        <v>721</v>
      </c>
      <c r="B312" s="85" t="s">
        <v>662</v>
      </c>
      <c r="C312" s="50" t="s">
        <v>663</v>
      </c>
      <c r="D312" s="51">
        <f t="shared" ref="D312:E312" si="86">SUM(D313:D316)</f>
        <v>230.52</v>
      </c>
      <c r="E312" s="51">
        <f t="shared" si="86"/>
        <v>119.14</v>
      </c>
      <c r="F312" s="52">
        <f t="shared" si="81"/>
        <v>51.683151136560809</v>
      </c>
    </row>
    <row r="313" spans="1:6" ht="12.75" customHeight="1" x14ac:dyDescent="0.2">
      <c r="A313" s="53">
        <v>7211</v>
      </c>
      <c r="B313" s="85" t="s">
        <v>664</v>
      </c>
      <c r="C313" s="50" t="s">
        <v>665</v>
      </c>
      <c r="D313" s="242">
        <v>230.52</v>
      </c>
      <c r="E313" s="242">
        <v>119.14</v>
      </c>
      <c r="F313" s="52">
        <f t="shared" si="81"/>
        <v>51.683151136560809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20836.009999999998</v>
      </c>
      <c r="E350" s="51">
        <f t="shared" si="95"/>
        <v>18056.63</v>
      </c>
      <c r="F350" s="52">
        <f t="shared" si="81"/>
        <v>86.660689834570064</v>
      </c>
    </row>
    <row r="351" spans="1:6" ht="12.75" customHeight="1" x14ac:dyDescent="0.2">
      <c r="A351" s="53">
        <v>41</v>
      </c>
      <c r="B351" s="85" t="s">
        <v>740</v>
      </c>
      <c r="C351" s="50" t="s">
        <v>741</v>
      </c>
      <c r="D351" s="51">
        <f t="shared" ref="D351:E351" si="96">D352+D356</f>
        <v>521.6</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521.6</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521.6</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20314.41</v>
      </c>
      <c r="E363" s="51">
        <f t="shared" si="99"/>
        <v>18056.63</v>
      </c>
      <c r="F363" s="52">
        <f t="shared" si="81"/>
        <v>88.885820459466956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8430.5499999999993</v>
      </c>
      <c r="E369" s="51">
        <f t="shared" si="101"/>
        <v>13419.93</v>
      </c>
      <c r="F369" s="52">
        <f t="shared" si="81"/>
        <v>159.18214114144394</v>
      </c>
    </row>
    <row r="370" spans="1:6" ht="12.75" customHeight="1" x14ac:dyDescent="0.2">
      <c r="A370" s="53">
        <v>4221</v>
      </c>
      <c r="B370" s="85" t="s">
        <v>674</v>
      </c>
      <c r="C370" s="50" t="s">
        <v>766</v>
      </c>
      <c r="D370" s="242">
        <v>6555.84</v>
      </c>
      <c r="E370" s="242">
        <v>12860.93</v>
      </c>
      <c r="F370" s="52">
        <f t="shared" si="81"/>
        <v>196.17516595890078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796.34</v>
      </c>
      <c r="E375" s="242"/>
      <c r="F375" s="52">
        <f t="shared" si="81"/>
        <v>0</v>
      </c>
    </row>
    <row r="376" spans="1:6" ht="12.75" customHeight="1" x14ac:dyDescent="0.2">
      <c r="A376" s="53">
        <v>4227</v>
      </c>
      <c r="B376" s="232" t="s">
        <v>686</v>
      </c>
      <c r="C376" s="50" t="s">
        <v>773</v>
      </c>
      <c r="D376" s="242">
        <v>1078.3699999999999</v>
      </c>
      <c r="E376" s="242">
        <v>559</v>
      </c>
      <c r="F376" s="52">
        <f t="shared" si="81"/>
        <v>51.837495479288187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11883.86</v>
      </c>
      <c r="E383" s="51">
        <f t="shared" si="103"/>
        <v>4636.7</v>
      </c>
      <c r="F383" s="52">
        <f t="shared" si="81"/>
        <v>39.016784108866979</v>
      </c>
    </row>
    <row r="384" spans="1:6" ht="12.75" customHeight="1" x14ac:dyDescent="0.2">
      <c r="A384" s="53">
        <v>4241</v>
      </c>
      <c r="B384" s="85" t="s">
        <v>783</v>
      </c>
      <c r="C384" s="50" t="s">
        <v>784</v>
      </c>
      <c r="D384" s="242">
        <v>11883.86</v>
      </c>
      <c r="E384" s="242">
        <v>4636.7</v>
      </c>
      <c r="F384" s="52">
        <f t="shared" si="81"/>
        <v>39.016784108866979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20605.489999999998</v>
      </c>
      <c r="E408" s="51">
        <f t="shared" si="111"/>
        <v>17937.490000000002</v>
      </c>
      <c r="F408" s="52">
        <f t="shared" si="81"/>
        <v>87.051994395668359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398.27</v>
      </c>
      <c r="E411" s="242">
        <v>170.2</v>
      </c>
      <c r="F411" s="52">
        <f t="shared" si="81"/>
        <v>42.734828131669474</v>
      </c>
    </row>
    <row r="412" spans="1:6" ht="12.75" customHeight="1" x14ac:dyDescent="0.2">
      <c r="A412" s="53" t="s">
        <v>608</v>
      </c>
      <c r="B412" s="85" t="s">
        <v>829</v>
      </c>
      <c r="C412" s="50" t="s">
        <v>830</v>
      </c>
      <c r="D412" s="51">
        <f>D6+D298</f>
        <v>1137972.24</v>
      </c>
      <c r="E412" s="51">
        <f>E6+E298</f>
        <v>1296298.1799999995</v>
      </c>
      <c r="F412" s="52">
        <f t="shared" si="81"/>
        <v>113.9129878950298</v>
      </c>
    </row>
    <row r="413" spans="1:6" ht="12.75" customHeight="1" x14ac:dyDescent="0.2">
      <c r="A413" s="53" t="s">
        <v>608</v>
      </c>
      <c r="B413" s="85" t="s">
        <v>831</v>
      </c>
      <c r="C413" s="50" t="s">
        <v>832</v>
      </c>
      <c r="D413" s="51">
        <f t="shared" ref="D413:E413" si="112">D289+D350</f>
        <v>1145972.6100000001</v>
      </c>
      <c r="E413" s="51">
        <f t="shared" si="112"/>
        <v>1298138.42</v>
      </c>
      <c r="F413" s="52">
        <f t="shared" si="81"/>
        <v>113.27831125038843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8000.3700000001118</v>
      </c>
      <c r="E415" s="51">
        <f t="shared" si="114"/>
        <v>1840.2400000004563</v>
      </c>
      <c r="F415" s="52">
        <f t="shared" si="81"/>
        <v>23.001936160457962</v>
      </c>
    </row>
    <row r="416" spans="1:6" ht="12.75" customHeight="1" x14ac:dyDescent="0.2">
      <c r="A416" s="60" t="s">
        <v>837</v>
      </c>
      <c r="B416" s="232" t="s">
        <v>838</v>
      </c>
      <c r="C416" s="61" t="s">
        <v>839</v>
      </c>
      <c r="D416" s="51">
        <f t="shared" ref="D416:E416" si="115">IF(D292-D293+D409-D410&gt;=0,D292-D293+D409-D410,0)</f>
        <v>29735.9</v>
      </c>
      <c r="E416" s="51">
        <f t="shared" si="115"/>
        <v>21523.15</v>
      </c>
      <c r="F416" s="52">
        <f t="shared" si="81"/>
        <v>72.381027646716603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1988.8899999999999</v>
      </c>
      <c r="E418" s="62">
        <f t="shared" si="117"/>
        <v>2407.25</v>
      </c>
      <c r="F418" s="57">
        <f t="shared" si="81"/>
        <v>121.03484858388347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1137972.24</v>
      </c>
      <c r="E639" s="51">
        <f t="shared" si="180"/>
        <v>1296298.1799999995</v>
      </c>
      <c r="F639" s="52">
        <f t="shared" si="119"/>
        <v>113.9129878950298</v>
      </c>
    </row>
    <row r="640" spans="1:6" ht="12.75" customHeight="1" x14ac:dyDescent="0.2">
      <c r="A640" s="53" t="s">
        <v>608</v>
      </c>
      <c r="B640" s="85" t="s">
        <v>1277</v>
      </c>
      <c r="C640" s="50" t="s">
        <v>1278</v>
      </c>
      <c r="D640" s="51">
        <f t="shared" ref="D640:E640" si="181">D413+D528</f>
        <v>1145972.6100000001</v>
      </c>
      <c r="E640" s="51">
        <f t="shared" si="181"/>
        <v>1298138.42</v>
      </c>
      <c r="F640" s="52">
        <f t="shared" si="119"/>
        <v>113.27831125038843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8000.3700000001118</v>
      </c>
      <c r="E642" s="51">
        <f t="shared" si="183"/>
        <v>1840.2400000004563</v>
      </c>
      <c r="F642" s="52">
        <f t="shared" si="119"/>
        <v>23.001936160457962</v>
      </c>
    </row>
    <row r="643" spans="1:6" ht="24" x14ac:dyDescent="0.2">
      <c r="A643" s="60" t="s">
        <v>1283</v>
      </c>
      <c r="B643" s="85" t="s">
        <v>1284</v>
      </c>
      <c r="C643" s="61" t="s">
        <v>1283</v>
      </c>
      <c r="D643" s="51">
        <f t="shared" ref="D643:E643" si="184">IF(D416-D417+D637-D638&gt;=0,D416-D417+D637-D638,0)</f>
        <v>29735.9</v>
      </c>
      <c r="E643" s="51">
        <f t="shared" si="184"/>
        <v>21523.15</v>
      </c>
      <c r="F643" s="52">
        <f t="shared" si="119"/>
        <v>72.381027646716603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21735.52999999989</v>
      </c>
      <c r="E645" s="51">
        <f t="shared" si="186"/>
        <v>19682.909999999545</v>
      </c>
      <c r="F645" s="52">
        <f t="shared" si="119"/>
        <v>90.556383948307882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77192.05</v>
      </c>
      <c r="E647" s="243">
        <v>93282.04</v>
      </c>
      <c r="F647" s="57">
        <f t="shared" si="119"/>
        <v>120.8441024691014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41742.07</v>
      </c>
      <c r="E649" s="242">
        <v>29219.62</v>
      </c>
      <c r="F649" s="52">
        <f t="shared" ref="F649:F724" si="188">IF(D649&lt;&gt;0,IF(E649/D649&gt;=100,"&gt;&gt;100",E649/D649*100),"-")</f>
        <v>70.000409658648934</v>
      </c>
    </row>
    <row r="650" spans="1:6" ht="12.75" customHeight="1" x14ac:dyDescent="0.2">
      <c r="A650" s="53" t="s">
        <v>1296</v>
      </c>
      <c r="B650" s="85" t="s">
        <v>1297</v>
      </c>
      <c r="C650" s="50" t="s">
        <v>1296</v>
      </c>
      <c r="D650" s="242">
        <v>311499.34999999998</v>
      </c>
      <c r="E650" s="242">
        <v>362596.59</v>
      </c>
      <c r="F650" s="52">
        <f t="shared" si="188"/>
        <v>116.40364257581919</v>
      </c>
    </row>
    <row r="651" spans="1:6" ht="12.75" customHeight="1" x14ac:dyDescent="0.2">
      <c r="A651" s="53" t="s">
        <v>1298</v>
      </c>
      <c r="B651" s="85" t="s">
        <v>1299</v>
      </c>
      <c r="C651" s="50" t="s">
        <v>1298</v>
      </c>
      <c r="D651" s="242">
        <v>324021.8</v>
      </c>
      <c r="E651" s="242">
        <v>362298.46</v>
      </c>
      <c r="F651" s="52">
        <f t="shared" si="188"/>
        <v>111.81298912604029</v>
      </c>
    </row>
    <row r="652" spans="1:6" ht="24" x14ac:dyDescent="0.2">
      <c r="A652" s="53">
        <v>11</v>
      </c>
      <c r="B652" s="85" t="s">
        <v>1300</v>
      </c>
      <c r="C652" s="50" t="s">
        <v>1301</v>
      </c>
      <c r="D652" s="51">
        <f t="shared" ref="D652:E652" si="189">+D649+D650-D651</f>
        <v>29219.619999999995</v>
      </c>
      <c r="E652" s="51">
        <f t="shared" si="189"/>
        <v>29517.75</v>
      </c>
      <c r="F652" s="52">
        <f t="shared" si="188"/>
        <v>101.02030758784682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55</v>
      </c>
      <c r="F654" s="52">
        <f t="shared" si="188"/>
        <v>107.84313725490196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44</v>
      </c>
      <c r="E656" s="262">
        <v>46</v>
      </c>
      <c r="F656" s="52">
        <f t="shared" si="188"/>
        <v>104.54545454545455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868483.36</v>
      </c>
      <c r="E675" s="242">
        <v>1032599.09</v>
      </c>
      <c r="F675" s="52">
        <f t="shared" si="188"/>
        <v>118.89681916300619</v>
      </c>
    </row>
    <row r="676" spans="1:6" ht="24" x14ac:dyDescent="0.2">
      <c r="A676" s="53">
        <v>63613</v>
      </c>
      <c r="B676" s="232" t="s">
        <v>1349</v>
      </c>
      <c r="C676" s="50" t="s">
        <v>1350</v>
      </c>
      <c r="D676" s="242">
        <v>211.03</v>
      </c>
      <c r="E676" s="242">
        <v>2197.9499999999998</v>
      </c>
      <c r="F676" s="52">
        <f t="shared" si="188"/>
        <v>1041.5343789982464</v>
      </c>
    </row>
    <row r="677" spans="1:6" ht="24" x14ac:dyDescent="0.2">
      <c r="A677" s="53">
        <v>63622</v>
      </c>
      <c r="B677" s="232" t="s">
        <v>1351</v>
      </c>
      <c r="C677" s="50" t="s">
        <v>1352</v>
      </c>
      <c r="D677" s="242">
        <v>10680.77</v>
      </c>
      <c r="E677" s="242">
        <v>4058.13</v>
      </c>
      <c r="F677" s="52">
        <f t="shared" si="188"/>
        <v>37.994732589504316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2876.9</v>
      </c>
      <c r="E694" s="242">
        <v>9799.86</v>
      </c>
      <c r="F694" s="52">
        <f t="shared" si="188"/>
        <v>340.63957732281278</v>
      </c>
    </row>
    <row r="695" spans="1:6" ht="12.75" customHeight="1" x14ac:dyDescent="0.2">
      <c r="A695" s="53">
        <v>63812</v>
      </c>
      <c r="B695" s="232" t="s">
        <v>1372</v>
      </c>
      <c r="C695" s="50" t="s">
        <v>1373</v>
      </c>
      <c r="D695" s="242">
        <v>15173.79</v>
      </c>
      <c r="E695" s="242">
        <v>13962.4</v>
      </c>
      <c r="F695" s="52">
        <f t="shared" si="188"/>
        <v>92.016562770408711</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46593.2</v>
      </c>
      <c r="E710" s="242">
        <v>48050.39</v>
      </c>
      <c r="F710" s="52">
        <f t="shared" si="188"/>
        <v>103.12747353691097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1091.6500000000001</v>
      </c>
      <c r="E712" s="242">
        <v>31.86</v>
      </c>
      <c r="F712" s="52">
        <f t="shared" si="188"/>
        <v>2.9185178399670217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2166.5</v>
      </c>
      <c r="E716" s="242">
        <v>4326.38</v>
      </c>
      <c r="F716" s="52">
        <f t="shared" si="188"/>
        <v>199.69443803369492</v>
      </c>
    </row>
    <row r="717" spans="1:6" ht="12.75" customHeight="1" x14ac:dyDescent="0.2">
      <c r="A717" s="53">
        <v>31215</v>
      </c>
      <c r="B717" s="85" t="s">
        <v>1413</v>
      </c>
      <c r="C717" s="50" t="s">
        <v>1414</v>
      </c>
      <c r="D717" s="242">
        <v>1836.73</v>
      </c>
      <c r="E717" s="242">
        <v>1474.38</v>
      </c>
      <c r="F717" s="52">
        <f t="shared" si="188"/>
        <v>80.272005139568691</v>
      </c>
    </row>
    <row r="718" spans="1:6" ht="12.75" customHeight="1" x14ac:dyDescent="0.2">
      <c r="A718" s="53">
        <v>32121</v>
      </c>
      <c r="B718" s="85" t="s">
        <v>1415</v>
      </c>
      <c r="C718" s="50" t="s">
        <v>1416</v>
      </c>
      <c r="D718" s="242">
        <v>18738.02</v>
      </c>
      <c r="E718" s="242">
        <v>18359.98</v>
      </c>
      <c r="F718" s="52">
        <f t="shared" si="188"/>
        <v>97.982497617144176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2014.47</v>
      </c>
      <c r="E720" s="242">
        <v>3107.26</v>
      </c>
      <c r="F720" s="52">
        <f t="shared" si="188"/>
        <v>154.24702279011353</v>
      </c>
    </row>
    <row r="721" spans="1:6" ht="12.75" customHeight="1" x14ac:dyDescent="0.2">
      <c r="A721" s="53" t="s">
        <v>1421</v>
      </c>
      <c r="B721" s="85" t="s">
        <v>1422</v>
      </c>
      <c r="C721" s="50" t="s">
        <v>1421</v>
      </c>
      <c r="D721" s="242">
        <v>0</v>
      </c>
      <c r="E721" s="242">
        <v>86.86</v>
      </c>
      <c r="F721" s="52" t="str">
        <f t="shared" si="188"/>
        <v>-</v>
      </c>
    </row>
    <row r="722" spans="1:6" ht="12.75" customHeight="1" x14ac:dyDescent="0.2">
      <c r="A722" s="53" t="s">
        <v>1423</v>
      </c>
      <c r="B722" s="85" t="s">
        <v>1424</v>
      </c>
      <c r="C722" s="50" t="s">
        <v>1423</v>
      </c>
      <c r="D722" s="242">
        <v>0</v>
      </c>
      <c r="E722" s="242">
        <v>1914.18</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117.6</v>
      </c>
      <c r="E726" s="242">
        <v>131.22</v>
      </c>
      <c r="F726" s="52">
        <f t="shared" si="190"/>
        <v>111.58163265306122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14152.4</v>
      </c>
      <c r="E823" s="242">
        <v>17486.29</v>
      </c>
      <c r="F823" s="52">
        <f t="shared" si="190"/>
        <v>123.55706452615811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11945.05</v>
      </c>
      <c r="E827" s="242"/>
      <c r="F827" s="52">
        <f t="shared" si="190"/>
        <v>0</v>
      </c>
    </row>
    <row r="828" spans="1:6" ht="12.75" customHeight="1" x14ac:dyDescent="0.2">
      <c r="A828" s="53" t="s">
        <v>1634</v>
      </c>
      <c r="B828" s="85" t="s">
        <v>1635</v>
      </c>
      <c r="C828" s="50" t="s">
        <v>1634</v>
      </c>
      <c r="D828" s="242">
        <v>7915.58</v>
      </c>
      <c r="E828" s="242">
        <v>13768.72</v>
      </c>
      <c r="F828" s="52">
        <f t="shared" si="190"/>
        <v>173.9445498624232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827286.60000000009</v>
      </c>
      <c r="E6" s="229">
        <f t="shared" si="0"/>
        <v>813336.95999999985</v>
      </c>
      <c r="F6" s="230">
        <f t="shared" ref="F6:F260" si="1">IF(D6&gt;0,IF(E6/D6&gt;=100,"&gt;&gt;100",E6/D6*100),"-")</f>
        <v>98.31380805636158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712335.94000000006</v>
      </c>
      <c r="E7" s="104">
        <f t="shared" si="2"/>
        <v>684427.8899999999</v>
      </c>
      <c r="F7" s="93">
        <f t="shared" si="1"/>
        <v>96.082178585570148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566.25</v>
      </c>
      <c r="E8" s="104">
        <f>E9+E10-E11</f>
        <v>392.35</v>
      </c>
      <c r="F8" s="93">
        <f t="shared" si="1"/>
        <v>69.289183222958059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912.45</v>
      </c>
      <c r="E10" s="247">
        <v>912.45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346.2</v>
      </c>
      <c r="E11" s="247">
        <v>520.1</v>
      </c>
      <c r="F11" s="93">
        <f t="shared" si="1"/>
        <v>150.23108030040439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711769.69000000006</v>
      </c>
      <c r="E12" s="104">
        <f t="shared" si="3"/>
        <v>681735.53999999992</v>
      </c>
      <c r="F12" s="93">
        <f t="shared" si="1"/>
        <v>95.78035558103069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635175.05000000005</v>
      </c>
      <c r="E13" s="104">
        <f t="shared" si="4"/>
        <v>630496.53999999992</v>
      </c>
      <c r="F13" s="93">
        <f t="shared" si="1"/>
        <v>99.263429821432666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890752.22</v>
      </c>
      <c r="E15" s="247">
        <v>894291.6</v>
      </c>
      <c r="F15" s="93">
        <f t="shared" si="1"/>
        <v>100.39734731169123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46059.31</v>
      </c>
      <c r="E17" s="247">
        <v>49551.56</v>
      </c>
      <c r="F17" s="93">
        <f t="shared" si="1"/>
        <v>107.58207189816783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301636.47999999998</v>
      </c>
      <c r="E18" s="247">
        <v>313346.62</v>
      </c>
      <c r="F18" s="93">
        <f t="shared" si="1"/>
        <v>103.88220284230873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30331.989999999991</v>
      </c>
      <c r="E19" s="104">
        <f t="shared" si="5"/>
        <v>4641.8699999999953</v>
      </c>
      <c r="F19" s="93">
        <f t="shared" si="1"/>
        <v>15.303545860327649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135035.38</v>
      </c>
      <c r="E20" s="247">
        <v>181232.01</v>
      </c>
      <c r="F20" s="93">
        <f t="shared" si="1"/>
        <v>134.21076017263033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4713.74</v>
      </c>
      <c r="E21" s="247">
        <v>4540.12</v>
      </c>
      <c r="F21" s="93">
        <f t="shared" si="1"/>
        <v>96.316725148183821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6107.97</v>
      </c>
      <c r="E22" s="247">
        <v>6107.97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5504.08</v>
      </c>
      <c r="E24" s="247">
        <v>5504.08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15352.13</v>
      </c>
      <c r="E25" s="247">
        <v>15352.13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40680.9</v>
      </c>
      <c r="E26" s="247">
        <v>46014.9</v>
      </c>
      <c r="F26" s="93">
        <f t="shared" si="1"/>
        <v>113.11180431111406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177062.21</v>
      </c>
      <c r="E28" s="247">
        <v>254109.34</v>
      </c>
      <c r="F28" s="93">
        <f t="shared" si="1"/>
        <v>143.5141581029628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45716.5</v>
      </c>
      <c r="E35" s="104">
        <f t="shared" si="7"/>
        <v>46050.979999999996</v>
      </c>
      <c r="F35" s="93">
        <f t="shared" si="1"/>
        <v>100.73163956120874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111670.91</v>
      </c>
      <c r="E36" s="247">
        <v>111231.09</v>
      </c>
      <c r="F36" s="93">
        <f t="shared" si="1"/>
        <v>99.606146309723812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3581.06</v>
      </c>
      <c r="E37" s="247">
        <v>3581.06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69535.47</v>
      </c>
      <c r="E40" s="247">
        <v>68761.17</v>
      </c>
      <c r="F40" s="93">
        <f t="shared" si="1"/>
        <v>98.886467582659606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546.15</v>
      </c>
      <c r="E45" s="104">
        <f t="shared" si="9"/>
        <v>546.15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546.15</v>
      </c>
      <c r="E47" s="247">
        <v>546.15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106164.33</v>
      </c>
      <c r="E54" s="247">
        <v>106996.23</v>
      </c>
      <c r="F54" s="93">
        <f t="shared" si="1"/>
        <v>100.78359652436934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106164.33</v>
      </c>
      <c r="E55" s="247">
        <v>106996.23</v>
      </c>
      <c r="F55" s="93">
        <f t="shared" si="1"/>
        <v>100.78359652436934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2300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2300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114950.66</v>
      </c>
      <c r="E68" s="104">
        <f t="shared" si="13"/>
        <v>128909.06999999999</v>
      </c>
      <c r="F68" s="93">
        <f t="shared" si="1"/>
        <v>112.14295768288758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29219.62</v>
      </c>
      <c r="E69" s="104">
        <f t="shared" si="14"/>
        <v>29517.75</v>
      </c>
      <c r="F69" s="93">
        <f t="shared" si="1"/>
        <v>101.02030758784679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29219.62</v>
      </c>
      <c r="E70" s="104">
        <f t="shared" si="15"/>
        <v>29470.12</v>
      </c>
      <c r="F70" s="93">
        <f t="shared" si="1"/>
        <v>100.85730067673705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29219.62</v>
      </c>
      <c r="E72" s="247">
        <v>29470.12</v>
      </c>
      <c r="F72" s="93">
        <f t="shared" si="1"/>
        <v>100.85730067673705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47.63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6423.68</v>
      </c>
      <c r="E78" s="104">
        <f>E79+SUM(E82:E84)-E85+E86</f>
        <v>3702</v>
      </c>
      <c r="F78" s="93">
        <f t="shared" si="1"/>
        <v>57.630517086778923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385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6423.68</v>
      </c>
      <c r="E86" s="247">
        <v>3317</v>
      </c>
      <c r="F86" s="93">
        <f t="shared" si="1"/>
        <v>51.63706784895885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1672.79</v>
      </c>
      <c r="E146" s="104">
        <f t="shared" si="26"/>
        <v>2237.08</v>
      </c>
      <c r="F146" s="93">
        <f t="shared" si="1"/>
        <v>133.73346325599746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1032.72</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1032.72</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1302.73</v>
      </c>
      <c r="E159" s="247">
        <v>1249.49</v>
      </c>
      <c r="F159" s="93">
        <f t="shared" si="1"/>
        <v>95.913197669509415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436.26</v>
      </c>
      <c r="E160" s="247">
        <v>354.84</v>
      </c>
      <c r="F160" s="93">
        <f t="shared" si="1"/>
        <v>81.336817494154857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82.19</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148.38999999999999</v>
      </c>
      <c r="E163" s="247">
        <v>399.97</v>
      </c>
      <c r="F163" s="93">
        <f t="shared" si="1"/>
        <v>269.5397263966575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442.52</v>
      </c>
      <c r="E164" s="104">
        <f t="shared" si="28"/>
        <v>170.2</v>
      </c>
      <c r="F164" s="93">
        <f t="shared" si="1"/>
        <v>38.46153846153846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442.52</v>
      </c>
      <c r="E166" s="247">
        <v>170.2</v>
      </c>
      <c r="F166" s="93">
        <f t="shared" si="1"/>
        <v>38.46153846153846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77192.05</v>
      </c>
      <c r="E170" s="104">
        <f t="shared" si="29"/>
        <v>93282.04</v>
      </c>
      <c r="F170" s="93">
        <f t="shared" si="1"/>
        <v>120.8441024691014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77192.05</v>
      </c>
      <c r="E173" s="247">
        <v>93282.04</v>
      </c>
      <c r="F173" s="93">
        <f t="shared" si="1"/>
        <v>120.8441024691014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827286.60000000009</v>
      </c>
      <c r="E175" s="104">
        <f t="shared" si="30"/>
        <v>813336.96000000008</v>
      </c>
      <c r="F175" s="93">
        <f t="shared" si="1"/>
        <v>98.313808056361609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91182.02</v>
      </c>
      <c r="E176" s="104">
        <f t="shared" si="31"/>
        <v>106818.87999999999</v>
      </c>
      <c r="F176" s="93">
        <f t="shared" si="1"/>
        <v>117.1490607468446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91182.02</v>
      </c>
      <c r="E177" s="104">
        <f t="shared" si="32"/>
        <v>104518.87999999999</v>
      </c>
      <c r="F177" s="93">
        <f t="shared" si="1"/>
        <v>114.62663362798938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75564.649999999994</v>
      </c>
      <c r="E178" s="247">
        <v>91797.95</v>
      </c>
      <c r="F178" s="93">
        <f t="shared" si="1"/>
        <v>121.48266418225984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11731.02</v>
      </c>
      <c r="E179" s="247">
        <v>8973.82</v>
      </c>
      <c r="F179" s="93">
        <f t="shared" si="1"/>
        <v>76.496502435423338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45.46</v>
      </c>
      <c r="E180" s="104">
        <f t="shared" si="33"/>
        <v>118.14</v>
      </c>
      <c r="F180" s="93">
        <f t="shared" si="1"/>
        <v>259.87681478222612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45.46</v>
      </c>
      <c r="E183" s="247">
        <v>118.14</v>
      </c>
      <c r="F183" s="93">
        <f t="shared" si="1"/>
        <v>259.87681478222612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3834.89</v>
      </c>
      <c r="E188" s="247">
        <v>3628.97</v>
      </c>
      <c r="F188" s="93">
        <f t="shared" si="1"/>
        <v>94.630354456060019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2300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736104.58000000007</v>
      </c>
      <c r="E237" s="104">
        <f t="shared" si="41"/>
        <v>706518.08000000007</v>
      </c>
      <c r="F237" s="93">
        <f t="shared" si="1"/>
        <v>95.98066622544313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712335.93</v>
      </c>
      <c r="E238" s="104">
        <f t="shared" si="42"/>
        <v>684427.89</v>
      </c>
      <c r="F238" s="93">
        <f t="shared" si="1"/>
        <v>96.082179934402575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712335.93</v>
      </c>
      <c r="E239" s="104">
        <f t="shared" si="43"/>
        <v>684427.89</v>
      </c>
      <c r="F239" s="93">
        <f t="shared" si="1"/>
        <v>96.082179934402575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668377.38</v>
      </c>
      <c r="E240" s="247">
        <v>635453.63</v>
      </c>
      <c r="F240" s="93">
        <f t="shared" si="1"/>
        <v>95.074077761279113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43958.55</v>
      </c>
      <c r="E241" s="247">
        <v>48974.26</v>
      </c>
      <c r="F241" s="93">
        <f t="shared" si="1"/>
        <v>111.41008973225914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21735.53</v>
      </c>
      <c r="E245" s="104">
        <f t="shared" si="45"/>
        <v>19682.91</v>
      </c>
      <c r="F245" s="93">
        <f t="shared" si="1"/>
        <v>90.556383948309531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31342.78</v>
      </c>
      <c r="E246" s="104">
        <f t="shared" si="46"/>
        <v>31541.27</v>
      </c>
      <c r="F246" s="93">
        <f t="shared" si="1"/>
        <v>100.6332877938715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31342.78</v>
      </c>
      <c r="E247" s="247">
        <v>31541.27</v>
      </c>
      <c r="F247" s="93">
        <f t="shared" si="1"/>
        <v>100.6332877938715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9607.25</v>
      </c>
      <c r="E250" s="104">
        <f t="shared" si="47"/>
        <v>11858.36</v>
      </c>
      <c r="F250" s="93">
        <f t="shared" si="1"/>
        <v>123.43136693642822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9607.25</v>
      </c>
      <c r="E252" s="247">
        <v>11858.36</v>
      </c>
      <c r="F252" s="93">
        <f t="shared" si="1"/>
        <v>123.43136693642822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1590.6</v>
      </c>
      <c r="E255" s="247">
        <v>2237.08</v>
      </c>
      <c r="F255" s="93">
        <f t="shared" si="1"/>
        <v>140.64378222054569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442.52</v>
      </c>
      <c r="E256" s="247">
        <v>170.2</v>
      </c>
      <c r="F256" s="93">
        <f t="shared" si="1"/>
        <v>38.46153846153846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49649.79</v>
      </c>
      <c r="E259" s="104">
        <f t="shared" si="49"/>
        <v>8432.74</v>
      </c>
      <c r="F259" s="93">
        <f t="shared" si="1"/>
        <v>16.984442431679973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49649.79</v>
      </c>
      <c r="E260" s="248">
        <v>8432.74</v>
      </c>
      <c r="F260" s="97">
        <f t="shared" si="1"/>
        <v>16.984442431679973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1661</v>
      </c>
      <c r="E264" s="247">
        <v>1604.33</v>
      </c>
      <c r="F264" s="93">
        <f t="shared" si="50"/>
        <v>96.588199879590604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160.18</v>
      </c>
      <c r="E265" s="247">
        <v>1032.72</v>
      </c>
      <c r="F265" s="93">
        <f t="shared" si="50"/>
        <v>644.7246847296791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136.16</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442.52</v>
      </c>
      <c r="E267" s="247">
        <v>34.04</v>
      </c>
      <c r="F267" s="93">
        <f t="shared" si="50"/>
        <v>7.6923076923076925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3895.72</v>
      </c>
      <c r="E268" s="247">
        <v>3261.62</v>
      </c>
      <c r="F268" s="93">
        <f t="shared" si="50"/>
        <v>83.72316285564672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2527.96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55.38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214.05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91182.02</v>
      </c>
      <c r="E288" s="247">
        <v>104304.83</v>
      </c>
      <c r="F288" s="93">
        <f t="shared" si="50"/>
        <v>114.39188339981938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2300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37.17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3834.89</v>
      </c>
      <c r="E302" s="247">
        <v>3591.8</v>
      </c>
      <c r="F302" s="93">
        <f t="shared" si="50"/>
        <v>93.66109588541002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1145972.6099999999</v>
      </c>
      <c r="E114" s="81">
        <f t="shared" si="22"/>
        <v>1298138.42</v>
      </c>
      <c r="F114" s="63">
        <f t="shared" si="1"/>
        <v>113.27831125038846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1105013.7</v>
      </c>
      <c r="E115" s="81">
        <f t="shared" si="23"/>
        <v>1232277.18</v>
      </c>
      <c r="F115" s="63">
        <f t="shared" si="1"/>
        <v>111.51691422468338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1105013.7</v>
      </c>
      <c r="E117" s="249">
        <v>1232277.18</v>
      </c>
      <c r="F117" s="63">
        <f t="shared" si="1"/>
        <v>111.51691422468338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40958.910000000003</v>
      </c>
      <c r="E126" s="249">
        <v>65861.240000000005</v>
      </c>
      <c r="F126" s="63">
        <f t="shared" si="1"/>
        <v>160.79832202565939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1145972.6099999999</v>
      </c>
      <c r="E141" s="106">
        <f t="shared" si="28"/>
        <v>1298138.42</v>
      </c>
      <c r="F141" s="82">
        <f t="shared" si="1"/>
        <v>113.27831125038846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23143.350000000002</v>
      </c>
      <c r="E5" s="107">
        <f t="shared" si="0"/>
        <v>79.59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68.08</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68.08</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68.08</v>
      </c>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23075.27</v>
      </c>
      <c r="E22" s="108">
        <f t="shared" si="3"/>
        <v>79.59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23075.27</v>
      </c>
      <c r="E23" s="108">
        <f t="shared" si="4"/>
        <v>79.59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23075.27</v>
      </c>
      <c r="E25" s="250">
        <v>79.59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91182.02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1318653.73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3500.68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1297126.4200000002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1044658.96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220263.89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939.73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28827.08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2436.7600000000002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18026.63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1303016.8700000001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3743.77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1283546.4700000002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1028425.66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223021.09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867.05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28833.08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2399.59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15726.63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106818.87999999989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2514.0500000000002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214.05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214.05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214.05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2300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2300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104304.83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3591.8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100713.03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13578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2024-01-26T11:30:57Z</cp:lastPrinted>
  <dcterms:created xsi:type="dcterms:W3CDTF">2022-04-01T05:14:30Z</dcterms:created>
  <dcterms:modified xsi:type="dcterms:W3CDTF">2024-01-30T07:20:27Z</dcterms:modified>
</cp:coreProperties>
</file>